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25" windowWidth="20730" windowHeight="9405"/>
  </bookViews>
  <sheets>
    <sheet name="master" sheetId="1" r:id="rId1"/>
    <sheet name="cds1.1" sheetId="2" r:id="rId2"/>
    <sheet name="cds1.2" sheetId="3" r:id="rId3"/>
    <sheet name="Sheet1" sheetId="4" r:id="rId4"/>
    <sheet name="cds2.3" sheetId="5" r:id="rId5"/>
    <sheet name="cds2.4" sheetId="6" r:id="rId6"/>
    <sheet name="cds2.6" sheetId="7" r:id="rId7"/>
    <sheet name="cds3.1" sheetId="8" r:id="rId8"/>
    <sheet name="cds3.2" sheetId="9" r:id="rId9"/>
    <sheet name="cds3.3" sheetId="10" r:id="rId10"/>
    <sheet name="cds3.4" sheetId="11" r:id="rId11"/>
    <sheet name="cds4.2" sheetId="12" r:id="rId12"/>
    <sheet name="1.1" sheetId="13" r:id="rId13"/>
    <sheet name="1.2" sheetId="14" r:id="rId14"/>
    <sheet name="2.1" sheetId="15" r:id="rId15"/>
    <sheet name="2.2" sheetId="16" r:id="rId16"/>
    <sheet name="2.3" sheetId="17" r:id="rId17"/>
    <sheet name="2.4" sheetId="18" r:id="rId18"/>
    <sheet name="2.5" sheetId="19" r:id="rId19"/>
    <sheet name="2.6" sheetId="20" r:id="rId20"/>
    <sheet name="3.1" sheetId="21" r:id="rId21"/>
    <sheet name="3.2" sheetId="22" r:id="rId22"/>
    <sheet name="3.3" sheetId="23" r:id="rId23"/>
    <sheet name="3.4" sheetId="24" r:id="rId24"/>
    <sheet name="4.1" sheetId="25" r:id="rId25"/>
    <sheet name="4.2" sheetId="26" r:id="rId26"/>
    <sheet name="summary" sheetId="27" r:id="rId27"/>
  </sheets>
  <calcPr calcId="144525"/>
</workbook>
</file>

<file path=xl/calcChain.xml><?xml version="1.0" encoding="utf-8"?>
<calcChain xmlns="http://schemas.openxmlformats.org/spreadsheetml/2006/main">
  <c r="B27" i="1" l="1"/>
  <c r="B23" i="1"/>
  <c r="D3" i="7" l="1"/>
  <c r="B1" i="27" l="1"/>
  <c r="A1" i="27"/>
  <c r="B17" i="26"/>
  <c r="C17" i="26" s="1"/>
  <c r="B16" i="26"/>
  <c r="C16" i="26"/>
  <c r="B15" i="26"/>
  <c r="C15" i="26" s="1"/>
  <c r="B14" i="26"/>
  <c r="C14" i="26" s="1"/>
  <c r="B13" i="26"/>
  <c r="C13" i="26" s="1"/>
  <c r="B12" i="26"/>
  <c r="C12" i="26"/>
  <c r="B11" i="26"/>
  <c r="C11" i="26" s="1"/>
  <c r="B10" i="26"/>
  <c r="C10" i="26" s="1"/>
  <c r="B9" i="26"/>
  <c r="C9" i="26" s="1"/>
  <c r="B8" i="26"/>
  <c r="C8" i="26"/>
  <c r="B7" i="26"/>
  <c r="C7" i="26" s="1"/>
  <c r="B6" i="26"/>
  <c r="C6" i="26" s="1"/>
  <c r="B5" i="26"/>
  <c r="C5" i="26" s="1"/>
  <c r="E8" i="25"/>
  <c r="D8" i="25"/>
  <c r="E7" i="25"/>
  <c r="D7" i="25"/>
  <c r="E6" i="25"/>
  <c r="D6" i="25"/>
  <c r="E5" i="25"/>
  <c r="D5" i="25"/>
  <c r="E4" i="25"/>
  <c r="D4" i="25"/>
  <c r="D9" i="25" s="1"/>
  <c r="B20" i="25" s="1"/>
  <c r="C20" i="25" s="1"/>
  <c r="F13" i="24"/>
  <c r="D13" i="24"/>
  <c r="F11" i="24"/>
  <c r="D11" i="24"/>
  <c r="F9" i="24"/>
  <c r="D9" i="24"/>
  <c r="F7" i="24"/>
  <c r="D7" i="24"/>
  <c r="F5" i="24"/>
  <c r="D5" i="24"/>
  <c r="C20" i="23"/>
  <c r="F6" i="20"/>
  <c r="E6" i="20"/>
  <c r="F4" i="20"/>
  <c r="E4" i="20"/>
  <c r="E13" i="19"/>
  <c r="D13" i="19"/>
  <c r="E7" i="19"/>
  <c r="D7" i="19"/>
  <c r="E6" i="19"/>
  <c r="D6" i="19"/>
  <c r="E5" i="19"/>
  <c r="D5" i="19"/>
  <c r="E4" i="19"/>
  <c r="D4" i="19"/>
  <c r="D14" i="19" s="1"/>
  <c r="B25" i="19" s="1"/>
  <c r="D11" i="26" s="1"/>
  <c r="B13" i="27" s="1"/>
  <c r="B5" i="18"/>
  <c r="D5" i="18" s="1"/>
  <c r="A15" i="16"/>
  <c r="A14" i="16"/>
  <c r="A13" i="16"/>
  <c r="A12" i="16"/>
  <c r="A11" i="16"/>
  <c r="A10" i="16"/>
  <c r="E8" i="16"/>
  <c r="D8" i="16"/>
  <c r="E7" i="16"/>
  <c r="D7" i="16"/>
  <c r="E6" i="16"/>
  <c r="D6" i="16"/>
  <c r="E5" i="16"/>
  <c r="D5" i="16"/>
  <c r="E4" i="16"/>
  <c r="D4" i="16"/>
  <c r="D9" i="16"/>
  <c r="A15" i="15"/>
  <c r="A14" i="15"/>
  <c r="A13" i="15"/>
  <c r="A12" i="15"/>
  <c r="A11" i="15"/>
  <c r="A10" i="15"/>
  <c r="E8" i="15"/>
  <c r="D8" i="15"/>
  <c r="E7" i="15"/>
  <c r="D7" i="15"/>
  <c r="E6" i="15"/>
  <c r="D6" i="15"/>
  <c r="E5" i="15"/>
  <c r="D5" i="15"/>
  <c r="E4" i="15"/>
  <c r="D4" i="15"/>
  <c r="D9" i="15" s="1"/>
  <c r="A27" i="15" s="1"/>
  <c r="A21" i="14"/>
  <c r="D20" i="14"/>
  <c r="B20" i="14"/>
  <c r="A20" i="14"/>
  <c r="D19" i="14"/>
  <c r="F19" i="14" s="1"/>
  <c r="B19" i="14"/>
  <c r="A19" i="14"/>
  <c r="D18" i="14"/>
  <c r="B18" i="14"/>
  <c r="A18" i="14"/>
  <c r="D17" i="14"/>
  <c r="F17" i="14" s="1"/>
  <c r="B17" i="14"/>
  <c r="A17" i="14"/>
  <c r="D16" i="14"/>
  <c r="B16" i="14"/>
  <c r="A16" i="14"/>
  <c r="D15" i="14"/>
  <c r="F15" i="14" s="1"/>
  <c r="B15" i="14"/>
  <c r="A15" i="14"/>
  <c r="D14" i="14"/>
  <c r="B14" i="14"/>
  <c r="A14" i="14"/>
  <c r="D13" i="14"/>
  <c r="F13" i="14" s="1"/>
  <c r="B13" i="14"/>
  <c r="A13" i="14"/>
  <c r="D12" i="14"/>
  <c r="B12" i="14"/>
  <c r="A12" i="14"/>
  <c r="D11" i="14"/>
  <c r="F11" i="14" s="1"/>
  <c r="B11" i="14"/>
  <c r="A11" i="14"/>
  <c r="D10" i="14"/>
  <c r="B10" i="14"/>
  <c r="A10" i="14"/>
  <c r="D9" i="14"/>
  <c r="F9" i="14" s="1"/>
  <c r="B9" i="14"/>
  <c r="A9" i="14"/>
  <c r="D8" i="14"/>
  <c r="B8" i="14"/>
  <c r="A8" i="14"/>
  <c r="D7" i="14"/>
  <c r="F7" i="14" s="1"/>
  <c r="B7" i="14"/>
  <c r="A7" i="14"/>
  <c r="D6" i="14"/>
  <c r="F6" i="14" s="1"/>
  <c r="B6" i="14"/>
  <c r="A6" i="14"/>
  <c r="D5" i="14"/>
  <c r="F5" i="14" s="1"/>
  <c r="B5" i="14"/>
  <c r="A5" i="14"/>
  <c r="D4" i="14"/>
  <c r="B4" i="14"/>
  <c r="A4" i="14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L20" i="11"/>
  <c r="K20" i="11"/>
  <c r="C12" i="24" s="1"/>
  <c r="D12" i="24" s="1"/>
  <c r="E13" i="24" s="1"/>
  <c r="J20" i="11"/>
  <c r="I20" i="11"/>
  <c r="C10" i="24" s="1"/>
  <c r="D10" i="24" s="1"/>
  <c r="E11" i="24" s="1"/>
  <c r="H20" i="11"/>
  <c r="G20" i="11"/>
  <c r="C8" i="24" s="1"/>
  <c r="D8" i="24" s="1"/>
  <c r="E9" i="24" s="1"/>
  <c r="F20" i="11"/>
  <c r="E20" i="11"/>
  <c r="C6" i="24" s="1"/>
  <c r="D6" i="24" s="1"/>
  <c r="E7" i="24" s="1"/>
  <c r="D20" i="11"/>
  <c r="C20" i="11"/>
  <c r="C4" i="24" s="1"/>
  <c r="D4" i="24" s="1"/>
  <c r="E5" i="24" s="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M20" i="10"/>
  <c r="K20" i="10"/>
  <c r="L20" i="10" s="1"/>
  <c r="C7" i="23" s="1"/>
  <c r="D7" i="23" s="1"/>
  <c r="J20" i="10"/>
  <c r="H20" i="10"/>
  <c r="I20" i="10" s="1"/>
  <c r="C6" i="23" s="1"/>
  <c r="D6" i="23" s="1"/>
  <c r="G20" i="10"/>
  <c r="F20" i="10"/>
  <c r="E20" i="10"/>
  <c r="C5" i="23" s="1"/>
  <c r="D5" i="23" s="1"/>
  <c r="L19" i="10"/>
  <c r="I19" i="10"/>
  <c r="C19" i="10"/>
  <c r="A19" i="10"/>
  <c r="L18" i="10"/>
  <c r="I18" i="10"/>
  <c r="C18" i="10"/>
  <c r="A18" i="10"/>
  <c r="L17" i="10"/>
  <c r="I17" i="10"/>
  <c r="C17" i="10"/>
  <c r="A17" i="10"/>
  <c r="L16" i="10"/>
  <c r="I16" i="10"/>
  <c r="C16" i="10"/>
  <c r="A16" i="10"/>
  <c r="L15" i="10"/>
  <c r="I15" i="10"/>
  <c r="C15" i="10"/>
  <c r="A15" i="10"/>
  <c r="L14" i="10"/>
  <c r="I14" i="10"/>
  <c r="C14" i="10"/>
  <c r="A14" i="10"/>
  <c r="L13" i="10"/>
  <c r="I13" i="10"/>
  <c r="C13" i="10"/>
  <c r="A13" i="10"/>
  <c r="L12" i="10"/>
  <c r="I12" i="10"/>
  <c r="C12" i="10"/>
  <c r="A12" i="10"/>
  <c r="L11" i="10"/>
  <c r="I11" i="10"/>
  <c r="C11" i="10"/>
  <c r="A11" i="10"/>
  <c r="L10" i="10"/>
  <c r="I10" i="10"/>
  <c r="C10" i="10"/>
  <c r="A10" i="10"/>
  <c r="L9" i="10"/>
  <c r="I9" i="10"/>
  <c r="C9" i="10"/>
  <c r="A9" i="10"/>
  <c r="L8" i="10"/>
  <c r="I8" i="10"/>
  <c r="C8" i="10"/>
  <c r="A8" i="10"/>
  <c r="L7" i="10"/>
  <c r="I7" i="10"/>
  <c r="C7" i="10"/>
  <c r="A7" i="10"/>
  <c r="L6" i="10"/>
  <c r="I6" i="10"/>
  <c r="C6" i="10"/>
  <c r="A6" i="10"/>
  <c r="L5" i="10"/>
  <c r="I5" i="10"/>
  <c r="C5" i="10"/>
  <c r="A5" i="10"/>
  <c r="L4" i="10"/>
  <c r="I4" i="10"/>
  <c r="C4" i="10"/>
  <c r="A4" i="10"/>
  <c r="L3" i="10"/>
  <c r="I3" i="10"/>
  <c r="C3" i="10"/>
  <c r="A3" i="10"/>
  <c r="L23" i="9"/>
  <c r="D8" i="22"/>
  <c r="C8" i="22" s="1"/>
  <c r="H22" i="9"/>
  <c r="H23" i="9"/>
  <c r="D6" i="22"/>
  <c r="C6" i="22" s="1"/>
  <c r="D22" i="9"/>
  <c r="D23" i="9" s="1"/>
  <c r="D4" i="22" s="1"/>
  <c r="C4" i="22" s="1"/>
  <c r="L22" i="9"/>
  <c r="J22" i="9"/>
  <c r="J23" i="9" s="1"/>
  <c r="D7" i="22" s="1"/>
  <c r="C7" i="22" s="1"/>
  <c r="F22" i="9"/>
  <c r="F23" i="9"/>
  <c r="D5" i="22" s="1"/>
  <c r="C5" i="22" s="1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K22" i="8"/>
  <c r="K23" i="8" s="1"/>
  <c r="D7" i="21" s="1"/>
  <c r="C7" i="21" s="1"/>
  <c r="G22" i="8"/>
  <c r="G23" i="8"/>
  <c r="D5" i="21" s="1"/>
  <c r="C5" i="21" s="1"/>
  <c r="M22" i="8"/>
  <c r="M23" i="8" s="1"/>
  <c r="D8" i="21" s="1"/>
  <c r="C8" i="21" s="1"/>
  <c r="I22" i="8"/>
  <c r="I23" i="8"/>
  <c r="D6" i="21" s="1"/>
  <c r="C6" i="21" s="1"/>
  <c r="E22" i="8"/>
  <c r="E23" i="8" s="1"/>
  <c r="D4" i="21" s="1"/>
  <c r="C21" i="8"/>
  <c r="A21" i="8"/>
  <c r="C20" i="8"/>
  <c r="A20" i="8"/>
  <c r="C19" i="8"/>
  <c r="A19" i="8"/>
  <c r="C18" i="8"/>
  <c r="A18" i="8"/>
  <c r="C17" i="8"/>
  <c r="A17" i="8"/>
  <c r="C16" i="8"/>
  <c r="A16" i="8"/>
  <c r="C15" i="8"/>
  <c r="A15" i="8"/>
  <c r="C14" i="8"/>
  <c r="A14" i="8"/>
  <c r="C13" i="8"/>
  <c r="A13" i="8"/>
  <c r="C12" i="8"/>
  <c r="A12" i="8"/>
  <c r="C11" i="8"/>
  <c r="A11" i="8"/>
  <c r="C10" i="8"/>
  <c r="A10" i="8"/>
  <c r="C9" i="8"/>
  <c r="A9" i="8"/>
  <c r="C8" i="8"/>
  <c r="A8" i="8"/>
  <c r="C7" i="8"/>
  <c r="A7" i="8"/>
  <c r="C6" i="8"/>
  <c r="A6" i="8"/>
  <c r="C5" i="8"/>
  <c r="A5" i="8"/>
  <c r="C4" i="8"/>
  <c r="A4" i="8"/>
  <c r="C3" i="8"/>
  <c r="A3" i="8"/>
  <c r="I20" i="7"/>
  <c r="G20" i="7"/>
  <c r="E20" i="7"/>
  <c r="C20" i="7"/>
  <c r="A19" i="7"/>
  <c r="A18" i="7"/>
  <c r="A17" i="7"/>
  <c r="A16" i="7"/>
  <c r="A15" i="7"/>
  <c r="A14" i="7"/>
  <c r="A13" i="7"/>
  <c r="A12" i="7"/>
  <c r="A11" i="7"/>
  <c r="A10" i="7"/>
  <c r="A9" i="7"/>
  <c r="A8" i="7"/>
  <c r="J21" i="6"/>
  <c r="H21" i="6"/>
  <c r="F21" i="6"/>
  <c r="D21" i="6"/>
  <c r="I20" i="6"/>
  <c r="J20" i="6" s="1"/>
  <c r="C9" i="18" s="1"/>
  <c r="D9" i="18" s="1"/>
  <c r="B9" i="18"/>
  <c r="G20" i="6"/>
  <c r="H20" i="6"/>
  <c r="C8" i="18"/>
  <c r="D8" i="18" s="1"/>
  <c r="B8" i="18"/>
  <c r="E20" i="6"/>
  <c r="F20" i="6"/>
  <c r="C7" i="18"/>
  <c r="D7" i="18" s="1"/>
  <c r="B7" i="18"/>
  <c r="C20" i="6"/>
  <c r="D20" i="6"/>
  <c r="C6" i="18"/>
  <c r="D6" i="18"/>
  <c r="B6" i="18"/>
  <c r="B20" i="6"/>
  <c r="B21" i="6"/>
  <c r="K21" i="6"/>
  <c r="K19" i="6"/>
  <c r="L19" i="6"/>
  <c r="J19" i="6"/>
  <c r="H19" i="6"/>
  <c r="F19" i="6"/>
  <c r="D19" i="6"/>
  <c r="A19" i="6"/>
  <c r="K18" i="6"/>
  <c r="L18" i="6" s="1"/>
  <c r="J18" i="6"/>
  <c r="H18" i="6"/>
  <c r="F18" i="6"/>
  <c r="D18" i="6"/>
  <c r="A18" i="6"/>
  <c r="K17" i="6"/>
  <c r="L17" i="6"/>
  <c r="J17" i="6"/>
  <c r="H17" i="6"/>
  <c r="F17" i="6"/>
  <c r="D17" i="6"/>
  <c r="A17" i="6"/>
  <c r="K16" i="6"/>
  <c r="L16" i="6"/>
  <c r="J16" i="6"/>
  <c r="H16" i="6"/>
  <c r="F16" i="6"/>
  <c r="D16" i="6"/>
  <c r="A16" i="6"/>
  <c r="K15" i="6"/>
  <c r="L15" i="6"/>
  <c r="J15" i="6"/>
  <c r="H15" i="6"/>
  <c r="F15" i="6"/>
  <c r="D15" i="6"/>
  <c r="A15" i="6"/>
  <c r="K14" i="6"/>
  <c r="L14" i="6" s="1"/>
  <c r="J14" i="6"/>
  <c r="H14" i="6"/>
  <c r="F14" i="6"/>
  <c r="D14" i="6"/>
  <c r="A14" i="6"/>
  <c r="K13" i="6"/>
  <c r="L13" i="6"/>
  <c r="J13" i="6"/>
  <c r="H13" i="6"/>
  <c r="F13" i="6"/>
  <c r="D13" i="6"/>
  <c r="A13" i="6"/>
  <c r="K12" i="6"/>
  <c r="L12" i="6"/>
  <c r="J12" i="6"/>
  <c r="H12" i="6"/>
  <c r="F12" i="6"/>
  <c r="D12" i="6"/>
  <c r="A12" i="6"/>
  <c r="K11" i="6"/>
  <c r="L11" i="6"/>
  <c r="J11" i="6"/>
  <c r="H11" i="6"/>
  <c r="F11" i="6"/>
  <c r="D11" i="6"/>
  <c r="A11" i="6"/>
  <c r="K10" i="6"/>
  <c r="L10" i="6" s="1"/>
  <c r="J10" i="6"/>
  <c r="H10" i="6"/>
  <c r="F10" i="6"/>
  <c r="D10" i="6"/>
  <c r="A10" i="6"/>
  <c r="K9" i="6"/>
  <c r="L9" i="6"/>
  <c r="J9" i="6"/>
  <c r="H9" i="6"/>
  <c r="F9" i="6"/>
  <c r="D9" i="6"/>
  <c r="A9" i="6"/>
  <c r="K8" i="6"/>
  <c r="L8" i="6"/>
  <c r="J8" i="6"/>
  <c r="H8" i="6"/>
  <c r="F8" i="6"/>
  <c r="D8" i="6"/>
  <c r="A8" i="6"/>
  <c r="K7" i="6"/>
  <c r="L7" i="6"/>
  <c r="J7" i="6"/>
  <c r="H7" i="6"/>
  <c r="F7" i="6"/>
  <c r="D7" i="6"/>
  <c r="A7" i="6"/>
  <c r="K6" i="6"/>
  <c r="L6" i="6" s="1"/>
  <c r="J6" i="6"/>
  <c r="H6" i="6"/>
  <c r="F6" i="6"/>
  <c r="D6" i="6"/>
  <c r="A6" i="6"/>
  <c r="K5" i="6"/>
  <c r="L5" i="6"/>
  <c r="J5" i="6"/>
  <c r="H5" i="6"/>
  <c r="F5" i="6"/>
  <c r="D5" i="6"/>
  <c r="A5" i="6"/>
  <c r="K4" i="6"/>
  <c r="L4" i="6"/>
  <c r="J4" i="6"/>
  <c r="H4" i="6"/>
  <c r="F4" i="6"/>
  <c r="D4" i="6"/>
  <c r="A4" i="6"/>
  <c r="K3" i="6"/>
  <c r="L3" i="6"/>
  <c r="J3" i="6"/>
  <c r="H3" i="6"/>
  <c r="F3" i="6"/>
  <c r="D3" i="6"/>
  <c r="A3" i="6"/>
  <c r="B24" i="5"/>
  <c r="J24" i="5" s="1"/>
  <c r="B22" i="5"/>
  <c r="J22" i="5" s="1"/>
  <c r="I21" i="5"/>
  <c r="G21" i="5"/>
  <c r="G23" i="5" s="1"/>
  <c r="G26" i="5" s="1"/>
  <c r="E21" i="5"/>
  <c r="B20" i="5"/>
  <c r="F20" i="5" s="1"/>
  <c r="H20" i="5"/>
  <c r="B19" i="5"/>
  <c r="A19" i="5"/>
  <c r="B18" i="5"/>
  <c r="A18" i="5"/>
  <c r="B17" i="5"/>
  <c r="J17" i="5" s="1"/>
  <c r="A17" i="5"/>
  <c r="B16" i="5"/>
  <c r="A16" i="5"/>
  <c r="B15" i="5"/>
  <c r="J15" i="5"/>
  <c r="F15" i="5"/>
  <c r="H15" i="5"/>
  <c r="A15" i="5"/>
  <c r="B14" i="5"/>
  <c r="J14" i="5" s="1"/>
  <c r="A14" i="5"/>
  <c r="B13" i="5"/>
  <c r="A13" i="5"/>
  <c r="B12" i="5"/>
  <c r="A12" i="5"/>
  <c r="B11" i="5"/>
  <c r="J11" i="5" s="1"/>
  <c r="A11" i="5"/>
  <c r="B10" i="5"/>
  <c r="J10" i="5" s="1"/>
  <c r="A10" i="5"/>
  <c r="B9" i="5"/>
  <c r="J9" i="5" s="1"/>
  <c r="A9" i="5"/>
  <c r="B8" i="5"/>
  <c r="J8" i="5" s="1"/>
  <c r="A8" i="5"/>
  <c r="B7" i="5"/>
  <c r="J7" i="5" s="1"/>
  <c r="A7" i="5"/>
  <c r="B6" i="5"/>
  <c r="J6" i="5" s="1"/>
  <c r="A6" i="5"/>
  <c r="B5" i="5"/>
  <c r="J5" i="5" s="1"/>
  <c r="A5" i="5"/>
  <c r="B4" i="5"/>
  <c r="J4" i="5" s="1"/>
  <c r="A4" i="5"/>
  <c r="B3" i="5"/>
  <c r="A3" i="5"/>
  <c r="M20" i="3"/>
  <c r="I20" i="3"/>
  <c r="D20" i="3"/>
  <c r="D21" i="14"/>
  <c r="B20" i="3"/>
  <c r="P19" i="3"/>
  <c r="L19" i="3"/>
  <c r="H19" i="3"/>
  <c r="A19" i="3"/>
  <c r="P18" i="3"/>
  <c r="L18" i="3"/>
  <c r="H18" i="3"/>
  <c r="A18" i="3"/>
  <c r="P17" i="3"/>
  <c r="L17" i="3"/>
  <c r="H17" i="3"/>
  <c r="A17" i="3"/>
  <c r="P16" i="3"/>
  <c r="L16" i="3"/>
  <c r="H16" i="3"/>
  <c r="A16" i="3"/>
  <c r="P15" i="3"/>
  <c r="L15" i="3"/>
  <c r="H15" i="3"/>
  <c r="A15" i="3"/>
  <c r="P14" i="3"/>
  <c r="L14" i="3"/>
  <c r="H14" i="3"/>
  <c r="A14" i="3"/>
  <c r="P13" i="3"/>
  <c r="L13" i="3"/>
  <c r="H13" i="3"/>
  <c r="A13" i="3"/>
  <c r="P12" i="3"/>
  <c r="L12" i="3"/>
  <c r="H12" i="3"/>
  <c r="A12" i="3"/>
  <c r="P11" i="3"/>
  <c r="L11" i="3"/>
  <c r="H11" i="3"/>
  <c r="A11" i="3"/>
  <c r="P10" i="3"/>
  <c r="L10" i="3"/>
  <c r="H10" i="3"/>
  <c r="A10" i="3"/>
  <c r="P9" i="3"/>
  <c r="L9" i="3"/>
  <c r="H9" i="3"/>
  <c r="A9" i="3"/>
  <c r="P8" i="3"/>
  <c r="L8" i="3"/>
  <c r="H8" i="3"/>
  <c r="A8" i="3"/>
  <c r="P7" i="3"/>
  <c r="L7" i="3"/>
  <c r="H7" i="3"/>
  <c r="A7" i="3"/>
  <c r="P6" i="3"/>
  <c r="L6" i="3"/>
  <c r="H6" i="3"/>
  <c r="A6" i="3"/>
  <c r="P5" i="3"/>
  <c r="L5" i="3"/>
  <c r="H5" i="3"/>
  <c r="A5" i="3"/>
  <c r="P4" i="3"/>
  <c r="L4" i="3"/>
  <c r="H4" i="3"/>
  <c r="A4" i="3"/>
  <c r="P3" i="3"/>
  <c r="L3" i="3"/>
  <c r="H3" i="3"/>
  <c r="A3" i="3"/>
  <c r="O23" i="2"/>
  <c r="I23" i="2"/>
  <c r="P23" i="2"/>
  <c r="C8" i="13" s="1"/>
  <c r="M23" i="2"/>
  <c r="N24" i="2"/>
  <c r="D7" i="13"/>
  <c r="K23" i="2"/>
  <c r="B23" i="2"/>
  <c r="H23" i="2"/>
  <c r="E23" i="2"/>
  <c r="F23" i="2" s="1"/>
  <c r="D23" i="2"/>
  <c r="C23" i="2"/>
  <c r="P22" i="2"/>
  <c r="N22" i="2"/>
  <c r="L22" i="2"/>
  <c r="J22" i="2"/>
  <c r="F22" i="2"/>
  <c r="G22" i="2" s="1"/>
  <c r="P21" i="2"/>
  <c r="N21" i="2"/>
  <c r="L21" i="2"/>
  <c r="J21" i="2"/>
  <c r="F21" i="2"/>
  <c r="G21" i="2"/>
  <c r="A21" i="2"/>
  <c r="P20" i="2"/>
  <c r="N20" i="2"/>
  <c r="L20" i="2"/>
  <c r="J20" i="2"/>
  <c r="F20" i="2"/>
  <c r="G20" i="2"/>
  <c r="A20" i="2"/>
  <c r="P19" i="2"/>
  <c r="N19" i="2"/>
  <c r="L19" i="2"/>
  <c r="J19" i="2"/>
  <c r="F19" i="2"/>
  <c r="G19" i="2" s="1"/>
  <c r="A19" i="2"/>
  <c r="P18" i="2"/>
  <c r="N18" i="2"/>
  <c r="L18" i="2"/>
  <c r="J18" i="2"/>
  <c r="F18" i="2"/>
  <c r="G18" i="2"/>
  <c r="A18" i="2"/>
  <c r="P17" i="2"/>
  <c r="N17" i="2"/>
  <c r="L17" i="2"/>
  <c r="J17" i="2"/>
  <c r="F17" i="2"/>
  <c r="G17" i="2"/>
  <c r="A17" i="2"/>
  <c r="P16" i="2"/>
  <c r="N16" i="2"/>
  <c r="L16" i="2"/>
  <c r="J16" i="2"/>
  <c r="F16" i="2"/>
  <c r="G16" i="2"/>
  <c r="A16" i="2"/>
  <c r="P15" i="2"/>
  <c r="N15" i="2"/>
  <c r="L15" i="2"/>
  <c r="J15" i="2"/>
  <c r="F15" i="2"/>
  <c r="G15" i="2" s="1"/>
  <c r="A15" i="2"/>
  <c r="P14" i="2"/>
  <c r="N14" i="2"/>
  <c r="L14" i="2"/>
  <c r="J14" i="2"/>
  <c r="F14" i="2"/>
  <c r="G14" i="2"/>
  <c r="A14" i="2"/>
  <c r="P13" i="2"/>
  <c r="N13" i="2"/>
  <c r="L13" i="2"/>
  <c r="J13" i="2"/>
  <c r="F13" i="2"/>
  <c r="G13" i="2"/>
  <c r="A13" i="2"/>
  <c r="P12" i="2"/>
  <c r="N12" i="2"/>
  <c r="L12" i="2"/>
  <c r="J12" i="2"/>
  <c r="F12" i="2"/>
  <c r="G12" i="2"/>
  <c r="A12" i="2"/>
  <c r="P11" i="2"/>
  <c r="N11" i="2"/>
  <c r="L11" i="2"/>
  <c r="J11" i="2"/>
  <c r="F11" i="2"/>
  <c r="G11" i="2" s="1"/>
  <c r="A11" i="2"/>
  <c r="P10" i="2"/>
  <c r="N10" i="2"/>
  <c r="L10" i="2"/>
  <c r="J10" i="2"/>
  <c r="F10" i="2"/>
  <c r="G10" i="2"/>
  <c r="A10" i="2"/>
  <c r="P9" i="2"/>
  <c r="N9" i="2"/>
  <c r="L9" i="2"/>
  <c r="J9" i="2"/>
  <c r="F9" i="2"/>
  <c r="G9" i="2"/>
  <c r="A9" i="2"/>
  <c r="P8" i="2"/>
  <c r="N8" i="2"/>
  <c r="L8" i="2"/>
  <c r="J8" i="2"/>
  <c r="F8" i="2"/>
  <c r="G8" i="2"/>
  <c r="A8" i="2"/>
  <c r="P7" i="2"/>
  <c r="N7" i="2"/>
  <c r="L7" i="2"/>
  <c r="J7" i="2"/>
  <c r="F7" i="2"/>
  <c r="G7" i="2" s="1"/>
  <c r="A7" i="2"/>
  <c r="P6" i="2"/>
  <c r="N6" i="2"/>
  <c r="L6" i="2"/>
  <c r="J6" i="2"/>
  <c r="F6" i="2"/>
  <c r="G6" i="2"/>
  <c r="A6" i="2"/>
  <c r="P5" i="2"/>
  <c r="N5" i="2"/>
  <c r="L5" i="2"/>
  <c r="J5" i="2"/>
  <c r="F5" i="2"/>
  <c r="G5" i="2"/>
  <c r="A5" i="2"/>
  <c r="H23" i="1"/>
  <c r="G23" i="1"/>
  <c r="E23" i="1"/>
  <c r="D23" i="1"/>
  <c r="C23" i="1"/>
  <c r="F22" i="1"/>
  <c r="I22" i="1"/>
  <c r="F21" i="1"/>
  <c r="I21" i="1"/>
  <c r="C19" i="5"/>
  <c r="F20" i="1"/>
  <c r="I20" i="1" s="1"/>
  <c r="B18" i="10" s="1"/>
  <c r="N18" i="10" s="1"/>
  <c r="F19" i="1"/>
  <c r="I19" i="1"/>
  <c r="B17" i="11" s="1"/>
  <c r="F18" i="1"/>
  <c r="I18" i="1" s="1"/>
  <c r="F17" i="1"/>
  <c r="I17" i="1"/>
  <c r="B15" i="10" s="1"/>
  <c r="F16" i="1"/>
  <c r="I16" i="1" s="1"/>
  <c r="F15" i="1"/>
  <c r="I15" i="1"/>
  <c r="B13" i="10" s="1"/>
  <c r="N13" i="10" s="1"/>
  <c r="F14" i="1"/>
  <c r="I14" i="1" s="1"/>
  <c r="F13" i="1"/>
  <c r="I13" i="1" s="1"/>
  <c r="B11" i="7" s="1"/>
  <c r="F12" i="1"/>
  <c r="I12" i="1" s="1"/>
  <c r="F11" i="1"/>
  <c r="I11" i="1" s="1"/>
  <c r="F10" i="1"/>
  <c r="I10" i="1" s="1"/>
  <c r="B8" i="10" s="1"/>
  <c r="N8" i="10" s="1"/>
  <c r="F9" i="1"/>
  <c r="I9" i="1" s="1"/>
  <c r="C7" i="5" s="1"/>
  <c r="D7" i="5" s="1"/>
  <c r="F8" i="1"/>
  <c r="I8" i="1" s="1"/>
  <c r="F7" i="1"/>
  <c r="I7" i="1" s="1"/>
  <c r="F6" i="1"/>
  <c r="I6" i="1" s="1"/>
  <c r="B4" i="11" s="1"/>
  <c r="F5" i="1"/>
  <c r="I5" i="1" s="1"/>
  <c r="B3" i="10" s="1"/>
  <c r="N3" i="10" s="1"/>
  <c r="B12" i="10"/>
  <c r="N12" i="10" s="1"/>
  <c r="B16" i="10"/>
  <c r="H7" i="7"/>
  <c r="B13" i="11"/>
  <c r="C13" i="5"/>
  <c r="B15" i="11"/>
  <c r="B15" i="7"/>
  <c r="H15" i="7" s="1"/>
  <c r="C15" i="5"/>
  <c r="D15" i="5"/>
  <c r="B17" i="10"/>
  <c r="N17" i="10" s="1"/>
  <c r="B17" i="7"/>
  <c r="D17" i="7" s="1"/>
  <c r="C17" i="5"/>
  <c r="D17" i="5" s="1"/>
  <c r="L24" i="2"/>
  <c r="D6" i="13" s="1"/>
  <c r="P24" i="2"/>
  <c r="D8" i="13"/>
  <c r="H20" i="3"/>
  <c r="H3" i="5"/>
  <c r="H5" i="5"/>
  <c r="H9" i="5"/>
  <c r="J18" i="5"/>
  <c r="F18" i="5"/>
  <c r="H18" i="5"/>
  <c r="H22" i="5"/>
  <c r="A25" i="19"/>
  <c r="J23" i="2"/>
  <c r="C5" i="13"/>
  <c r="N23" i="2"/>
  <c r="C7" i="13"/>
  <c r="J3" i="5"/>
  <c r="F5" i="5"/>
  <c r="J16" i="5"/>
  <c r="F16" i="5"/>
  <c r="H16" i="5"/>
  <c r="E23" i="5"/>
  <c r="I23" i="5"/>
  <c r="I26" i="5" s="1"/>
  <c r="F22" i="5"/>
  <c r="B27" i="16"/>
  <c r="D8" i="26" s="1"/>
  <c r="B10" i="27" s="1"/>
  <c r="A27" i="16"/>
  <c r="A20" i="25"/>
  <c r="D17" i="26"/>
  <c r="B21" i="27" s="1"/>
  <c r="D16" i="12"/>
  <c r="E16" i="12" s="1"/>
  <c r="C27" i="16"/>
  <c r="D7" i="12"/>
  <c r="E7" i="12"/>
  <c r="E26" i="5"/>
  <c r="N15" i="10"/>
  <c r="H6" i="7"/>
  <c r="D6" i="7"/>
  <c r="H4" i="7"/>
  <c r="D4" i="7"/>
  <c r="C25" i="19"/>
  <c r="D10" i="12"/>
  <c r="E10" i="12" s="1"/>
  <c r="H17" i="7"/>
  <c r="D15" i="7"/>
  <c r="D7" i="7"/>
  <c r="H5" i="7"/>
  <c r="D5" i="7"/>
  <c r="D7" i="20"/>
  <c r="E7" i="20" s="1"/>
  <c r="D5" i="20"/>
  <c r="E5" i="20" s="1"/>
  <c r="H3" i="7"/>
  <c r="H7" i="5" l="1"/>
  <c r="F11" i="5"/>
  <c r="F9" i="5"/>
  <c r="H11" i="5"/>
  <c r="C20" i="10"/>
  <c r="B11" i="11"/>
  <c r="B11" i="10"/>
  <c r="N11" i="10" s="1"/>
  <c r="B9" i="7"/>
  <c r="H9" i="7" s="1"/>
  <c r="B9" i="11"/>
  <c r="B9" i="10"/>
  <c r="N9" i="10" s="1"/>
  <c r="C5" i="5"/>
  <c r="D5" i="5" s="1"/>
  <c r="B5" i="11"/>
  <c r="B5" i="10"/>
  <c r="N5" i="10" s="1"/>
  <c r="F7" i="5"/>
  <c r="C10" i="5"/>
  <c r="D10" i="5" s="1"/>
  <c r="B10" i="11"/>
  <c r="B10" i="7"/>
  <c r="C20" i="5"/>
  <c r="D20" i="5" s="1"/>
  <c r="B19" i="11"/>
  <c r="B19" i="10"/>
  <c r="E8" i="26"/>
  <c r="F7" i="12"/>
  <c r="B19" i="7"/>
  <c r="C14" i="5"/>
  <c r="D14" i="5" s="1"/>
  <c r="B14" i="11"/>
  <c r="B14" i="7"/>
  <c r="G24" i="2"/>
  <c r="G23" i="2"/>
  <c r="C4" i="13" s="1"/>
  <c r="J13" i="5"/>
  <c r="F13" i="5"/>
  <c r="H13" i="5"/>
  <c r="D8" i="10"/>
  <c r="J24" i="2"/>
  <c r="D5" i="13" s="1"/>
  <c r="D9" i="7"/>
  <c r="B10" i="10"/>
  <c r="N10" i="10" s="1"/>
  <c r="C12" i="5"/>
  <c r="D12" i="5" s="1"/>
  <c r="B12" i="11"/>
  <c r="B12" i="7"/>
  <c r="N16" i="10"/>
  <c r="D16" i="10"/>
  <c r="C18" i="5"/>
  <c r="D18" i="5" s="1"/>
  <c r="B18" i="11"/>
  <c r="B18" i="7"/>
  <c r="B21" i="14"/>
  <c r="F21" i="14" s="1"/>
  <c r="L20" i="3"/>
  <c r="P20" i="3"/>
  <c r="H12" i="5"/>
  <c r="J12" i="5"/>
  <c r="B22" i="14"/>
  <c r="D10" i="18"/>
  <c r="F12" i="5"/>
  <c r="B14" i="10"/>
  <c r="N14" i="10" s="1"/>
  <c r="C8" i="5"/>
  <c r="D8" i="5" s="1"/>
  <c r="B8" i="11"/>
  <c r="B8" i="7"/>
  <c r="H11" i="7"/>
  <c r="D11" i="7"/>
  <c r="C16" i="5"/>
  <c r="D16" i="5" s="1"/>
  <c r="B16" i="11"/>
  <c r="B16" i="7"/>
  <c r="F19" i="5"/>
  <c r="H19" i="5"/>
  <c r="C8" i="20"/>
  <c r="E8" i="20" s="1"/>
  <c r="E9" i="20" s="1"/>
  <c r="A20" i="20" s="1"/>
  <c r="D13" i="5"/>
  <c r="D19" i="5"/>
  <c r="D22" i="14"/>
  <c r="F22" i="14" s="1"/>
  <c r="A34" i="14" s="1"/>
  <c r="F8" i="14"/>
  <c r="F12" i="14"/>
  <c r="F16" i="14"/>
  <c r="F20" i="14"/>
  <c r="B13" i="7"/>
  <c r="C11" i="5"/>
  <c r="D11" i="5" s="1"/>
  <c r="C9" i="5"/>
  <c r="D9" i="5" s="1"/>
  <c r="L23" i="2"/>
  <c r="C6" i="13" s="1"/>
  <c r="B7" i="11"/>
  <c r="D11" i="10"/>
  <c r="D12" i="10"/>
  <c r="D13" i="10"/>
  <c r="D14" i="10"/>
  <c r="D15" i="10"/>
  <c r="D17" i="10"/>
  <c r="D18" i="10"/>
  <c r="F10" i="14"/>
  <c r="F14" i="14"/>
  <c r="F18" i="14"/>
  <c r="C6" i="5"/>
  <c r="D6" i="5" s="1"/>
  <c r="B6" i="11"/>
  <c r="B6" i="10"/>
  <c r="N6" i="10" s="1"/>
  <c r="B4" i="10"/>
  <c r="N4" i="10" s="1"/>
  <c r="B7" i="10"/>
  <c r="N7" i="10" s="1"/>
  <c r="D5" i="10"/>
  <c r="C4" i="5"/>
  <c r="D4" i="5" s="1"/>
  <c r="B21" i="5"/>
  <c r="B23" i="5" s="1"/>
  <c r="C22" i="8"/>
  <c r="F23" i="1"/>
  <c r="I23" i="1" s="1"/>
  <c r="C4" i="21"/>
  <c r="D14" i="21"/>
  <c r="F3" i="5"/>
  <c r="C22" i="9"/>
  <c r="B3" i="11"/>
  <c r="C3" i="5"/>
  <c r="F8" i="26"/>
  <c r="C10" i="27"/>
  <c r="D5" i="12"/>
  <c r="E5" i="12" s="1"/>
  <c r="D34" i="14"/>
  <c r="D6" i="26"/>
  <c r="B7" i="27" s="1"/>
  <c r="A21" i="18"/>
  <c r="B21" i="18"/>
  <c r="E14" i="24"/>
  <c r="F16" i="12"/>
  <c r="E17" i="26"/>
  <c r="C21" i="27" s="1"/>
  <c r="F10" i="12"/>
  <c r="E11" i="26"/>
  <c r="C13" i="27" s="1"/>
  <c r="F4" i="5"/>
  <c r="F6" i="5"/>
  <c r="F8" i="5"/>
  <c r="F10" i="5"/>
  <c r="F17" i="5"/>
  <c r="J19" i="5"/>
  <c r="J20" i="5"/>
  <c r="D3" i="10"/>
  <c r="F4" i="14"/>
  <c r="D9" i="22"/>
  <c r="F14" i="5"/>
  <c r="H14" i="5"/>
  <c r="H4" i="5"/>
  <c r="H6" i="5"/>
  <c r="H8" i="5"/>
  <c r="H10" i="5"/>
  <c r="H17" i="5"/>
  <c r="B27" i="15"/>
  <c r="D9" i="10" l="1"/>
  <c r="D10" i="10"/>
  <c r="B20" i="10"/>
  <c r="N20" i="10" s="1"/>
  <c r="C8" i="23" s="1"/>
  <c r="D8" i="23" s="1"/>
  <c r="B20" i="11"/>
  <c r="D4" i="10"/>
  <c r="D12" i="7"/>
  <c r="H12" i="7"/>
  <c r="H14" i="7"/>
  <c r="D14" i="7"/>
  <c r="H10" i="7"/>
  <c r="D10" i="7"/>
  <c r="D7" i="10"/>
  <c r="H13" i="7"/>
  <c r="D13" i="7"/>
  <c r="H16" i="7"/>
  <c r="D16" i="7"/>
  <c r="N19" i="10"/>
  <c r="D19" i="10"/>
  <c r="F17" i="26"/>
  <c r="B20" i="7"/>
  <c r="H8" i="7"/>
  <c r="D8" i="7"/>
  <c r="H18" i="7"/>
  <c r="D18" i="7"/>
  <c r="D4" i="13"/>
  <c r="D9" i="13" s="1"/>
  <c r="Q24" i="2"/>
  <c r="D19" i="7"/>
  <c r="H19" i="7"/>
  <c r="D6" i="10"/>
  <c r="H21" i="5"/>
  <c r="J21" i="5"/>
  <c r="F21" i="5"/>
  <c r="A25" i="21"/>
  <c r="B25" i="21"/>
  <c r="C21" i="5"/>
  <c r="D3" i="5"/>
  <c r="A20" i="22"/>
  <c r="B20" i="22"/>
  <c r="B25" i="24"/>
  <c r="A25" i="24"/>
  <c r="B25" i="5"/>
  <c r="J23" i="5"/>
  <c r="B26" i="5"/>
  <c r="J26" i="5" s="1"/>
  <c r="F23" i="5"/>
  <c r="F26" i="5" s="1"/>
  <c r="H26" i="5"/>
  <c r="H23" i="5"/>
  <c r="D10" i="26"/>
  <c r="B12" i="27" s="1"/>
  <c r="D9" i="12"/>
  <c r="E9" i="12" s="1"/>
  <c r="C21" i="18"/>
  <c r="F5" i="12"/>
  <c r="E6" i="26"/>
  <c r="F11" i="26"/>
  <c r="B20" i="20"/>
  <c r="D11" i="12" s="1"/>
  <c r="E11" i="12" s="1"/>
  <c r="D6" i="12"/>
  <c r="E6" i="12" s="1"/>
  <c r="C27" i="15"/>
  <c r="D7" i="26"/>
  <c r="B9" i="27" s="1"/>
  <c r="D20" i="10" l="1"/>
  <c r="C4" i="23" s="1"/>
  <c r="D4" i="23" s="1"/>
  <c r="D9" i="23" s="1"/>
  <c r="A20" i="23" s="1"/>
  <c r="A27" i="13"/>
  <c r="B27" i="13"/>
  <c r="D20" i="7"/>
  <c r="C5" i="20" s="1"/>
  <c r="H20" i="7"/>
  <c r="C7" i="20" s="1"/>
  <c r="D21" i="7"/>
  <c r="C25" i="21"/>
  <c r="D12" i="12"/>
  <c r="E12" i="12" s="1"/>
  <c r="D13" i="26"/>
  <c r="B16" i="27" s="1"/>
  <c r="C26" i="5"/>
  <c r="D23" i="5" s="1"/>
  <c r="D22" i="5"/>
  <c r="D21" i="5"/>
  <c r="C7" i="27"/>
  <c r="F6" i="26"/>
  <c r="J27" i="5"/>
  <c r="C8" i="17"/>
  <c r="D8" i="17" s="1"/>
  <c r="D15" i="12"/>
  <c r="E15" i="12" s="1"/>
  <c r="C25" i="24"/>
  <c r="D16" i="26"/>
  <c r="B19" i="27" s="1"/>
  <c r="F9" i="12"/>
  <c r="E10" i="26"/>
  <c r="F27" i="5"/>
  <c r="C5" i="17"/>
  <c r="D5" i="17" s="1"/>
  <c r="D13" i="12"/>
  <c r="E13" i="12" s="1"/>
  <c r="C20" i="22"/>
  <c r="D14" i="26"/>
  <c r="B17" i="27" s="1"/>
  <c r="C6" i="17"/>
  <c r="D6" i="17" s="1"/>
  <c r="H27" i="5"/>
  <c r="I27" i="5"/>
  <c r="C7" i="17"/>
  <c r="D7" i="17" s="1"/>
  <c r="C20" i="20"/>
  <c r="D12" i="26"/>
  <c r="B14" i="27" s="1"/>
  <c r="F11" i="12"/>
  <c r="E12" i="26"/>
  <c r="F6" i="12"/>
  <c r="E7" i="26"/>
  <c r="B20" i="23" l="1"/>
  <c r="D15" i="26" s="1"/>
  <c r="B18" i="27" s="1"/>
  <c r="D4" i="12"/>
  <c r="E4" i="12" s="1"/>
  <c r="C27" i="13"/>
  <c r="D5" i="26"/>
  <c r="B6" i="27" s="1"/>
  <c r="E13" i="26"/>
  <c r="F12" i="12"/>
  <c r="D27" i="5"/>
  <c r="K27" i="5" s="1"/>
  <c r="D26" i="5"/>
  <c r="C4" i="17" s="1"/>
  <c r="D4" i="17" s="1"/>
  <c r="D9" i="17" s="1"/>
  <c r="D14" i="12"/>
  <c r="E14" i="12" s="1"/>
  <c r="E16" i="26"/>
  <c r="F15" i="12"/>
  <c r="F13" i="12"/>
  <c r="E14" i="26"/>
  <c r="F10" i="26"/>
  <c r="C12" i="27"/>
  <c r="F12" i="26"/>
  <c r="C14" i="27"/>
  <c r="C9" i="27"/>
  <c r="F7" i="26"/>
  <c r="E5" i="26" l="1"/>
  <c r="F4" i="12"/>
  <c r="C16" i="27"/>
  <c r="F13" i="26"/>
  <c r="B20" i="17"/>
  <c r="C20" i="17" s="1"/>
  <c r="A20" i="17"/>
  <c r="F16" i="26"/>
  <c r="C19" i="27"/>
  <c r="D9" i="26"/>
  <c r="B11" i="27" s="1"/>
  <c r="F14" i="26"/>
  <c r="C17" i="27"/>
  <c r="F14" i="12"/>
  <c r="E15" i="26"/>
  <c r="C6" i="27" l="1"/>
  <c r="F5" i="26"/>
  <c r="D8" i="12"/>
  <c r="E8" i="12" s="1"/>
  <c r="F8" i="12" s="1"/>
  <c r="F17" i="12" s="1"/>
  <c r="C20" i="12" s="1"/>
  <c r="E20" i="12" s="1"/>
  <c r="C18" i="27"/>
  <c r="F15" i="26"/>
  <c r="E9" i="26" l="1"/>
  <c r="F9" i="26" s="1"/>
  <c r="F18" i="26" s="1"/>
  <c r="C21" i="26" s="1"/>
  <c r="E21" i="26" s="1"/>
  <c r="A33" i="26" s="1"/>
  <c r="C11" i="27" l="1"/>
  <c r="C29" i="27" s="1"/>
  <c r="D33" i="26"/>
  <c r="C22" i="27" s="1"/>
  <c r="B22" i="27"/>
  <c r="C27" i="27" l="1"/>
  <c r="C25" i="27"/>
  <c r="C26" i="27"/>
  <c r="C28" i="27"/>
  <c r="C30" i="27"/>
  <c r="A32" i="27" s="1"/>
  <c r="C31" i="27" l="1"/>
</calcChain>
</file>

<file path=xl/sharedStrings.xml><?xml version="1.0" encoding="utf-8"?>
<sst xmlns="http://schemas.openxmlformats.org/spreadsheetml/2006/main" count="655" uniqueCount="277">
  <si>
    <t>ชื่อสถานศึกษา------------&gt;</t>
  </si>
  <si>
    <t>จังหวัด</t>
  </si>
  <si>
    <t>วิธีใช้งาน</t>
  </si>
  <si>
    <t>ข้อมูลพื้นฐาน</t>
  </si>
  <si>
    <t>กรุณาป้อนข้อมูลใน sheet master ก่อน โดยป้อนข้อมูลใน cell สีน้ำเงิน</t>
  </si>
  <si>
    <t>จำนวน</t>
  </si>
  <si>
    <t>จำนวนผู้เรียน</t>
  </si>
  <si>
    <t>สำหรับ sheet cds1.1 - cds 4.2 ให้ป้อนข้อมูลใน cell สีน้ำเงิน  เมื่อป้อนเสร็จ cell จะเปลี่ยนเป็นไม่มีสี</t>
  </si>
  <si>
    <t>สาขางาน</t>
  </si>
  <si>
    <t>ครู</t>
  </si>
  <si>
    <t>รวม</t>
  </si>
  <si>
    <t>ทวิภาคี</t>
  </si>
  <si>
    <t>เทียบโอน</t>
  </si>
  <si>
    <t>รวมทั้งหมด</t>
  </si>
  <si>
    <t>สำหรับแถบ sheet ที่เป็นสีน้ำเงินให้เข้าไปป้อนข้อมูลในช่องสีน้ำเงิน เช่นกัน</t>
  </si>
  <si>
    <t>กรณีข้อมูลเป็นตัวเลขถ้าไม่มีให้ใส่ 0</t>
  </si>
  <si>
    <t>sheet 1.1 - 4.2  เป็นสรุปผลแต่ละตัวบ่งชี้ สามารถพิมพ์เพื่อไปจัดทำรูปเล่ม SAR</t>
  </si>
  <si>
    <t>โปรดตรวจสอบ sheet  sammary  ว่ามีตัวบ่งชี้ใดยังไม่ได้ดำเนินการ</t>
  </si>
  <si>
    <t>เมื่อป้อนข้อมูลครบแล้วโปรดตรวจสอบและ save ไว้ด้วย</t>
  </si>
  <si>
    <t>ครูสามัญ</t>
  </si>
  <si>
    <t>คน</t>
  </si>
  <si>
    <t>บุคลากรทางการศึกษา</t>
  </si>
  <si>
    <t>ตัวบ่งชี้ที่ 1.1</t>
  </si>
  <si>
    <t>จำนวนผู้สำเร็จการศึกษา 1 ปี</t>
  </si>
  <si>
    <t>จำนวนผู้ที่ได้งานทำ</t>
  </si>
  <si>
    <t>จำนวนผู้ศึกษาต่อ</t>
  </si>
  <si>
    <t>จำนวนผู้ประกอบอาชีพอิสระ</t>
  </si>
  <si>
    <t>ร้อยละ</t>
  </si>
  <si>
    <t>จำนวนแบบสำรวจที่ส่ง</t>
  </si>
  <si>
    <t>จำนวนแบบสำรวจที่ตอบกลับ</t>
  </si>
  <si>
    <t>จำนวนข้อมูลตอบกลับที่มีผลการประเมินเฉลี่ย 3.51-5.00</t>
  </si>
  <si>
    <t>ด้านคุณลักษณะฯ</t>
  </si>
  <si>
    <t>ด้านสมรรถนะหลักฯ</t>
  </si>
  <si>
    <t>ด้านสมรรถนะวิชาชีพ</t>
  </si>
  <si>
    <t>ตัวบ่งชี้ที่ 1.2</t>
  </si>
  <si>
    <t>จำนวนผู้เรียนแรกเข้าของรุ่น</t>
  </si>
  <si>
    <t>จำนวนผู้เรียนที่สำเร็จการศึกษา</t>
  </si>
  <si>
    <t>จำนวนผู้เรียนที่ออกกลางคัน</t>
  </si>
  <si>
    <t>จำนวนผู้เรียนที่ไม่สำเร็จการศึกษา</t>
  </si>
  <si>
    <t>ตัวบ่งชี้ที่ 2.3</t>
  </si>
  <si>
    <t>จำนวนครู</t>
  </si>
  <si>
    <t>จำนวนผู้เรียนทั้งหมด</t>
  </si>
  <si>
    <t>อัตราส่วนครูต่อผู้เรียน</t>
  </si>
  <si>
    <t>จำนวนครูที่จบตรงหรือสัมพันธ์กับรายวิชาที่สอน</t>
  </si>
  <si>
    <t>ร้อยละของครูที่จบตรงหรือสัมพันธ์ฯ</t>
  </si>
  <si>
    <t>จำนวนครูที่ได้รับการพัฒนา</t>
  </si>
  <si>
    <t>จำนวนครูและบุคลากรทางการศึกษาที่ได้รับเกียรติคุณ ยกย่อง</t>
  </si>
  <si>
    <t>รวมทุกสาขางาน</t>
  </si>
  <si>
    <t>อัตราส่วนบุคลากรต่อครู</t>
  </si>
  <si>
    <t>ตัวบ่งชี้ที่ 2.4</t>
  </si>
  <si>
    <t>งบดำเนินการ</t>
  </si>
  <si>
    <t>ค่าวัสดุฝึก อุปกรณ์และสื่อสำหรับการเรียนการสอน</t>
  </si>
  <si>
    <t>ร้อยละของรายจ่ายค่าวัสดุฝึกฯ</t>
  </si>
  <si>
    <t xml:space="preserve">รายจ่ายในการส่งเสริมสนับสนุนให้ผู้เรียนไปบริการวิชาการ วิชาชีพ </t>
  </si>
  <si>
    <t>ร้อยละของรายจ่ายในการไปบริการวิชาการ วิชาชีพ</t>
  </si>
  <si>
    <t xml:space="preserve">รายจ่ายในการส่งเสริม สนับสนุน การจัดทำ โครงการพัฒนาทักษะวิชาชีพ </t>
  </si>
  <si>
    <t>ร้อยละของรายจ่ายในการจัดทำโครงการฯ</t>
  </si>
  <si>
    <t xml:space="preserve">รายจ่ายในการส่งเสริม สนับสนุน การจัดกิจกรรมด้านต่างๆ  </t>
  </si>
  <si>
    <t>ร้อยละของรายจ่ายในการจัดกิจกรรม</t>
  </si>
  <si>
    <t>ตัวบ่งชี้ที่ 2.6</t>
  </si>
  <si>
    <t>จำนวนบุคคลหน่วยงานที่ร่วมมือในการจัดการศึกษาฯ</t>
  </si>
  <si>
    <t>สัดส่วนระหว่างผู้เรียน : หน่วยงานที่ให้ความร่วมมือ</t>
  </si>
  <si>
    <t xml:space="preserve">จำนวนความร่วมมือช่วยเหลือจากบุคคล ชุมชน สมาคม ชมรม สถานประกอบการ หน่วยงานที่เกี่ยวข้องในการรับเชิญเป็นครูพิเศษ วิทยากร </t>
  </si>
  <si>
    <t>จำนวนทุนการศึกษา</t>
  </si>
  <si>
    <t>สัดส่วนระหว่างทุน : ผู้เรียน (1:100)</t>
  </si>
  <si>
    <t>จำนวนความร่วมมือช่วยเหลือจากบุคคล ชุมชน สมาคม ชมรม สถานประกอบการ หน่วยงานที่เกี่ยวข้องในการบริจาคเงิน หรือวัสดุอุปกรณ์ หรือครุภัณฑ์หรือสิ่งอื่น ๆ</t>
  </si>
  <si>
    <t>ตัวบ่งชี้ที่ 3.1</t>
  </si>
  <si>
    <t>จำนวนครูที่จัดทำแผนการจัดการเรียนรู้รายวิชาตามเกณฑ์ที่กำหนด</t>
  </si>
  <si>
    <t>จำนวนครูที่จัดการเรียนการสอน ตามแผนฯ และมีการบันทึกหลังการสอน</t>
  </si>
  <si>
    <t>จำนวนครูที่นำผลจากการวัดผลและการประเมินผลการเรียนฯไปใช้ในการพัฒนาผู้เรียน</t>
  </si>
  <si>
    <t>จำนวนครูที่ได้รับการนิเทศการจัดการเรียนการสอน</t>
  </si>
  <si>
    <t>จำนวนครูที่แก้ไขปัญหา โดยการศึกษาหรือการวิจัยอย่างน้อย 1 รายวิชาฯ</t>
  </si>
  <si>
    <t>ตัวบ่งชี้ที่ 3.2</t>
  </si>
  <si>
    <t>จำนวนครูที่ศึกษาสำรวจข้อมูลความต้องการในการพัฒนารายวิชาหรือกลุ่มวิชา</t>
  </si>
  <si>
    <t>จำนวนครูที่พัฒนารายวิชาหรือกลุ่มวิชาตามเกณฑ์ที่กำหนด</t>
  </si>
  <si>
    <t>จำนวนครูที่ได้รับการส่งเสริม สนับสนุน สื่อการสอนฯ</t>
  </si>
  <si>
    <t>จำนวนครูที่สถานศึกษาส่งเสริม สนับสนุน กำกับดูแลให้มีการติดตามตรวจสอบประเมินผลฯ</t>
  </si>
  <si>
    <t>จำนวนรายวิชาหรือกลุ่มวิชาที่พัฒนาตามเกณฑ์ที่กำหนดไว้ ไม่เกิน 3 ปีครบทุกสาขางาน</t>
  </si>
  <si>
    <t>ตัวบ่งชี้ที่ 3.3</t>
  </si>
  <si>
    <t>จำนวนผู้เรียนระบบทวิภาคี</t>
  </si>
  <si>
    <t>ร้อยละของผู้เรียนทวิภาคี</t>
  </si>
  <si>
    <t>จำนวนครั้งที่ครูออกไปนิเทศการฝึกประสบการณ์</t>
  </si>
  <si>
    <t>จำนวนผลงานที่นำไปใช้ประโยชน์</t>
  </si>
  <si>
    <t xml:space="preserve">ร้อยละของผลงานที่นำไปใช้ประโยชน์ </t>
  </si>
  <si>
    <t>จำนวนผู้เรียนที่ลงทะเบียนเรียนครบทุกรายวิชา</t>
  </si>
  <si>
    <t>ร้อยละของจำนวนผู้เรียนที่ผ่านเกณฑ์การประเมินฯ</t>
  </si>
  <si>
    <t>ตัวบ่งชี้ที่ 3.4</t>
  </si>
  <si>
    <t>จำนวนกิจกรรมด้านการรักชาติฯ</t>
  </si>
  <si>
    <t>จำนวนผู้เรียนที่เข้าร่วมกิจกรรมไม่น้อยกว่า 1  กิจกรรม</t>
  </si>
  <si>
    <t>จำนวนกิจกรรมด้านการอนุรักษ์สิ่งแวดล้อม</t>
  </si>
  <si>
    <t>จำนวนกิจกรรมด้านการกีฬาและนันทนาการ</t>
  </si>
  <si>
    <t>จำนวนกิจกรรมด้านการส่งเสริมการดำรงตนตามปรัชญาของเศรษฐกิจพอเพียง</t>
  </si>
  <si>
    <t xml:space="preserve">จำนวนกิจกรรมการบริการวิชาการ วิชาชีพหรือทำประโยชน์ต่อชุมชน สังคม </t>
  </si>
  <si>
    <t xml:space="preserve">ตัวบ่งชี้ที่ 4.2 </t>
  </si>
  <si>
    <t>ตัวบ่งชี้</t>
  </si>
  <si>
    <t>ปีที่ผ่านมา</t>
  </si>
  <si>
    <t>ปีปัจจุบัน</t>
  </si>
  <si>
    <t>พัฒนา</t>
  </si>
  <si>
    <t>คะแนน</t>
  </si>
  <si>
    <t>ระดับคุณภาพ</t>
  </si>
  <si>
    <t>ไม่พัฒนา</t>
  </si>
  <si>
    <t>จำนวนตัวบ่งชี้ทั้งหมดที่มีการประเมิน</t>
  </si>
  <si>
    <t>จำนวนตัวบ่งชี้ที่มีการพัฒนา</t>
  </si>
  <si>
    <t>ตัวบ่งชี้ที่ 1.1 ระดับความพึงพอใจที่มีต่อคุณภาพของผู้สำเร็จการศึกษา</t>
  </si>
  <si>
    <t>ประเด็นพิจารณา</t>
  </si>
  <si>
    <t>ผลการดำเนินงาน</t>
  </si>
  <si>
    <t>1. สถานศึกษามีข้อมูลผู้สำเร็จการศึกษาจำแนกเป็น ผู้ที่ได้งานทำในสาขาที่เกี่ยวข้อง ศึกษาต่อและประกอบอาชีพอิสระในสาขาที่เกี่ยวข้องภายในหนึ่งปี ไม่น้อยกว่าร้อยละ 75 ของจำนวนผู้สำเร็จการศึกษา</t>
  </si>
  <si>
    <t>2. สถานศึกษาได้มีการสำรวจความพึงพอใจต่อคุณภาพของผู้สำเร็จการศึกษาเป็นรายบุคคลและได้รับข้อมูลตอบกลับไม่น้อยกว่าร้อยละ 75 จากสถานประกอบการ หน่วยงานที่ผู้สำเร็จการศึกษาไปทำงาน จากสถานศึกษาที่ผู้สำเร็จการศึกษาไปศึกษาต่อ และจากบุคคล สถานประกอบการ หน่วยงานผู้รับบริการ จากการประกอบอาชีพอิสระของผู้สำเร็จการศึกษา</t>
  </si>
  <si>
    <t>3. สถานศึกษามีจำนวนข้อมูลตอบกลับที่มีผลการประเมินความพึงพอใจด้านคุณลักษณะที่พึงประสงค์เฉลี่ย 3.51 – 5.00 ตั้งแต่ร้อยละ 80 ขึ้นไปของจำนวนข้อมูลตอบกลับ</t>
  </si>
  <si>
    <t>4. สถานศึกษามีจำนวนข้อมูลตอบกลับที่มีผลการประเมินความพึงพอใจด้านสมรรถนะหลักและสมรรถนะทั่วไป เฉลี่ย 3.51 – 5.00 ตั้งแต่ร้อยละ 80 ขึ้นไปของจำนวนข้อมูลตอบกลับ</t>
  </si>
  <si>
    <t>5. สถานศึกษามีจำนวนข้อมูลตอบกลับที่มีผลการประเมินความพึงพอใจด้านสมรรถนะวิชาชีพเฉลี่ย 3.51 – 5.00 ตั้งแต่ร้อยละ 80 ขึ้นไปของจำนวนข้อมูลตอบกลับ</t>
  </si>
  <si>
    <t>โครงการ/กิจกรรม/งาน</t>
  </si>
  <si>
    <t>ผลการประเมิน</t>
  </si>
  <si>
    <t>ค่าคะแนน</t>
  </si>
  <si>
    <t>มีผลตามประเด็นการประเมิน ข้อ 1, 2, 3, 4 และ 5 รวม 5 ข้อ</t>
  </si>
  <si>
    <t>5 คะแนน</t>
  </si>
  <si>
    <t>ดีมาก</t>
  </si>
  <si>
    <t>มีผลตามประเด็นการประเมิน ข้อ 1, 2 และ 3, 4 หรือ 3, 5 หรือ 4, 5 รวม 4 ข้อ</t>
  </si>
  <si>
    <t>4 คะแนน</t>
  </si>
  <si>
    <t>ดี</t>
  </si>
  <si>
    <t>มีผลตามประเด็นการประเมิน ข้อ 1, 2 และ 3 หรือ 4 หรือ 5 รวม 3 ข้อ</t>
  </si>
  <si>
    <t>3 คะแนน</t>
  </si>
  <si>
    <t>พอใช้</t>
  </si>
  <si>
    <t>มีผลตามประเด็นการประเมิน ข้อ 1 และ 2</t>
  </si>
  <si>
    <t>2 คะแนน</t>
  </si>
  <si>
    <t>ต้องปรับปรุง</t>
  </si>
  <si>
    <t>มีผลตามประเด็นการประเมิน ข้อ 1</t>
  </si>
  <si>
    <t>1 คะแนน</t>
  </si>
  <si>
    <t>ต้องปรับปรุงเร่งด่วน</t>
  </si>
  <si>
    <t>ความสำเร็จ</t>
  </si>
  <si>
    <t>ตัวบ่งชี้ที่ 1.2 ร้อยละของผู้สำเร็จการศึกษาเทียบกับจำนวนผู้เข้าเรียน</t>
  </si>
  <si>
    <t>4.51 – 5.00</t>
  </si>
  <si>
    <t>3.51 – 4.50</t>
  </si>
  <si>
    <t>2.51 – 3.50</t>
  </si>
  <si>
    <t>1.51 – 2.50</t>
  </si>
  <si>
    <t>0.00 – 1.50</t>
  </si>
  <si>
    <t>ตัวบ่งชี้ที่ 2.1 ระดับคุณภาพในการดำเนินการบริหารจัดการศึกษาตามแนวทางสถานศึกษาคุณธรรม</t>
  </si>
  <si>
    <t>ประเด็นการพิจารณา</t>
  </si>
  <si>
    <t>1. สถานศึกษามีการให้ความรู้และสร้างความเข้าใจเกี่ยวกับสถานศึกษาคุณธรรม แก่ผู้บริหาร ครู บุคลากรทางการศึกษา และผู้เรียนร่วมกัน</t>
  </si>
  <si>
    <t>2. สถานศึกษามีการกำหนด “คุณธรรมอัตลักษณ์ของสถานศึกษา” พฤติกรรมที่พึงประสงค์ของกลุ่มผู้บริหาร กลุ่มครู และบุคลากรทางการศึกษา และกลุ่มผู้เรียน ด้วยความสมัครใจ เต็มใจและโดยการมีส่วนร่วมของทุกคน</t>
  </si>
  <si>
    <t>3. สถานศึกษาจัดให้กลุ่มผู้บริหาร กลุ่มครูและบุคลากรทางการศึกษา และกลุ่มผู้เรียนจัดทำโครงการคุณธรรม จริยธรรม และกำหนดเป้าหมาย พฤติกรรมที่พึงประสงค์ร่วมกันของแต่ละกลุ่ม</t>
  </si>
  <si>
    <t>4. สถานศึกษาส่งเสริม สนับสนุนให้กลุ่มผู้บริหาร กลุ่มครูและบุคลากรทางการศึกษา และกลุ่มผู้เรียนดำเนินการตามโครงการคุณธรรม จริยธรรม โดยมีการนิเทศและเสริมแรง</t>
  </si>
  <si>
    <t>5. สถานศึกษามีการประเมินผลการดำเนินการและตามเป้าหมายที่กำหนด และมีการกำหนดแนวทางการพัฒนาอย่างต่อเนื่อง</t>
  </si>
  <si>
    <t>ปฏิบัติตามประเด็นการประเมิน ข้อ 1, 2,3 ,4 และ 5</t>
  </si>
  <si>
    <t>ปฏิบัติตามประเด็นการประเมิน ข้อ 1, 2,3 และ 4</t>
  </si>
  <si>
    <t>ปฏิบัติตามประเด็นการประเมิน ข้อ 1, 2 และ 3</t>
  </si>
  <si>
    <t>ปฏิบัติตามประเด็นการประเมิน ข้อ 1 และ 2</t>
  </si>
  <si>
    <t>ปฏิบัติตามประเด็นการประเมิน ข้อ 1</t>
  </si>
  <si>
    <t>ตัวบ่งชี้ที่ 2.2 ระดับคุณภาพในการดำเนินการตามนโยบายสำคัญของหน่วยงานต้นสังกัด</t>
  </si>
  <si>
    <t>ประเด็นการประเมิน</t>
  </si>
  <si>
    <t>1. ผู้อำนวยการสถานศึกษามีความรู้ความเข้าใจ ในนโยบายสำคัญที่หน่วยงานต้นสังกัดมอบหมายได้อย่างถูกต้อง</t>
  </si>
  <si>
    <t>2. ผู้อำนวยการสถานศึกษามีความสามารถในการสื่อสารให้ ผู้บริหาร ครู บุคลากรทางการศึกษา และผู้เรียนรวมทั้งผู้ปกครอง ชุมชน สถานประกอบการและหน่วยงานที่เกี่ยวข้องทั้งภาครัฐและเอกชนได้รู้และเข้าใจในนโยบายสำคัญที่หน่วยงานต้นสังกัดมอบหมายได้เป็นอย่างดี</t>
  </si>
  <si>
    <t>3. ครู บุคลากรทางการศึกษา และผู้เรียน ร่วมกันกำหนดแผนงานโครงการ กิจกรรมและเป้าหมายและดำเนินงานเพื่อให้นโยบายสำคัญของหน่วยงานต้นสังกัดประสบผลสำเร็จตามเป้าหมาย</t>
  </si>
  <si>
    <t>4. ผู้อำนวยการสถานศึกษามีการติดตาม ตรวจสอบการดำเนินงานตามแผนงานโครงการ กิจกรรม และเป้าหมายที่กำหนด</t>
  </si>
  <si>
    <t>5. ผู้อำนวยการสถานศึกษามีการประเมินผลการดำเนินงานตามเป้าหมายและกำหนดแผนพัฒนาต่อไป</t>
  </si>
  <si>
    <t>ปฏิบัติตามประเด็นการประเมิน ข้อ 1,2,3,4 และ 5</t>
  </si>
  <si>
    <t>ตัวบ่งชี้ที่ 2.3 ระดับคุณภาพในด้านการจัดการด้านบุคลากร</t>
  </si>
  <si>
    <t>1. สถานศึกษา ส่งเสริม สนับสนุน กำกับดูแล ให้มีจำนวนครูทั้งหมดเทียบกับจำนวนผู้เรียนทั้งหมดตามเกณฑ์มาตรฐานอัตรากำลังในสถานศึกษาสังกัดสำนักงานคณะกรรมการการอาชีวศึกษาตามหนังสือ ก.ค.ศ. ที่ ศธ 0206.6/55 ลงวันที่ 22 มกราคม 2557 หรือระเบียบคณะกรรมการส่งเสริมการศึกษาเอกชนว่าด้วยการกำหนดจำนวนครูและบุคลากรทางการศึกษาของโรงเรียนเอกชนในระบบ พ.ศ. 2551 แล้วแต่กรณี</t>
  </si>
  <si>
    <t>2. สถานศึกษา ส่งเสริม สนับสนุน กำกับดูแล ให้ครูผู้สอนในแต่ละรายวิชาทุกคน เป็นผู้ที่จบการศึกษาตรงหรือสัมพันธ์กับรายวิชาที่สอนหรือเป็นผู้ที่ได้เข้ารับการศึกษาหรือฝึกอบรมเพิ่มเติมตรงหรือสัมพันธ์กับรายวิชาที่สอน</t>
  </si>
  <si>
    <t>3. สถานศึกษา ส่งเสริม สนับสนุน กำกับดูแล ให้ครูไม่น้อยกว่าร้อยละ 75 ได้ศึกษา ฝึกอบรม ประชุมวิชาการ ศึกษาดูงานด้านวิชาการหรือวิชาชีพที่ตรงหรือสัมพันธ์กับรายวิชาที่สอนไม่น้อยกว่า 10 ชั่วโมงต่อปี</t>
  </si>
  <si>
    <t>4. สถานศึกษา ส่งเสริม สนับสนุน กำกับดูแล ให้มีจำนวนบุคลากรทางการศึกษา ตามเกณฑ์มาตรฐานอัตรากำลังในสถานศึกษาสังกัดสำนักงานคณะกรรมการการอาชีวศึกษาตามหนังสือ ก.ค.ศ. ที่ ศธ 0206.6/55 ลงวันที่ 22 มกราคม 2557 หรือระเบียบคณะกรรมการส่งเสริมการศึกษาเอกชนว่าด้วยการกำหนดจำนวนครูและบุคลากรทางการศึกษาของโรงเรียนเอกชนในระบบ พ.ศ. 2551 แล้วแต่กรณี</t>
  </si>
  <si>
    <t>5. สถานศึกษา ส่งเสริม สนับสนุน กำกับดูแล ให้ครูและบุคลากรทางการศึกษา ได้รับการประกาศเกียรติคุณ ยกย่องความรู้ ความสามารถ คุณธรรม จริยธรรม จรรยาบรรณวิชาชีพ จากหน่วยงานหรือองค์กรภายนอก ไม่น้อยกว่าร้อยละ 5 ของจำนวนครูและบุคลากรทางการศึกษาทั้งหมด</t>
  </si>
  <si>
    <t>มีผลตามประเด็นการประเมิน 5 ข้อ</t>
  </si>
  <si>
    <t>มีผลตามประเด็นการประเมิน 4 ข้อ</t>
  </si>
  <si>
    <t>มีผลตามประเด็นการประเมิน 3 ข้อ</t>
  </si>
  <si>
    <t>มีผลตามประเด็นการประเมิน 2 ข้อ</t>
  </si>
  <si>
    <t>มีผลตามประเด็นการประเมิน 1 ข้อ</t>
  </si>
  <si>
    <t>ตัวบ่งชี้ที่ 2.4 ระดับคุณภาพในการบริหารจัดการด้านการเงิน</t>
  </si>
  <si>
    <t>จำนวนเงิน</t>
  </si>
  <si>
    <t>ผลการดำนินงาน</t>
  </si>
  <si>
    <t>1. สถานศึกษามีแผนปฏิบัติงานประจำปี มีการจัดสรรงบประมาณเป็นค่าใช้จ่ายของแผนงาน โครงการ กิจกรรมต่างๆ</t>
  </si>
  <si>
    <t>งบดำเนินการ=</t>
  </si>
  <si>
    <t>2. สถานศึกษามีรายจ่ายด้านวัสดุฝึก อุปกรณ์และสื่อสำหรับการเรียนการสอนไม่น้อยกว่าร้อยละ 20 ของงบดำเนินการ</t>
  </si>
  <si>
    <t>3. สถานศึกษามีรายจ่ายในการส่งเสริม สนับสนุนให้ผู้เรียนใช้ความรู้ความสามารถไปบริการวิชาการ วิชาชีพหรือทำประโยชน์ต่อชุมชน สังคมไม่น้อยกว่าร้อยละ 1 ของงบดำเนินการ</t>
  </si>
  <si>
    <t>4. สถานศึกษามีรายจ่ายในการส่งเสริม สนับสนุน การจัดทำการประกวด การแสดงโครงการพัฒนาทักษะวิชาชีพ นวัตกรรม สิ่งประดิษฐ์ งานสร้างสรรค์ของผู้เรียนไม่น้อยกว่าร้อยละ 5 ของงบดำเนินการ</t>
  </si>
  <si>
    <t>5. สถานศึกษามีรายจ่ายในการส่งเสริม สนับสนุน การจัดกิจกรรมด้านการรักชาติ เทิดทูนพระมหากษัตริย์ ส่งเสริมการปกครองระบอบประชาธิปไตยอันมีพระมหากษัตริย์ทรงเป็นประมุข และทะนุบำรุงศาสนา ศิลปะ วัฒนธรรม การอนุรักษ์สิ่งแวดล้อม การกีฬาและนันทนาการ การส่งเสริมการดำรงตนตามปรัชญาเศรษฐกิจพอเพียง ไม่น้อยกว่าร้อยละ 5 ของงบดำเนินการ</t>
  </si>
  <si>
    <t>ตัวบ่งชี้ที่ 2.5 ระดับคุณภาพในการบริหารจัดการด้านอาคารสถานที่ ด้านครุภัณฑ์ และด้านฐานข้อมูลสารสนเทศ</t>
  </si>
  <si>
    <t>1. สถานศึกษามีการพัฒนาและดูแลสภาพแวดล้อม ภูมิทัศน์ของสถานศึกษาให้สะอาด เรียบร้อย สวยงามและปลอดภัย</t>
  </si>
  <si>
    <t>2. สถานศึกษามีการกำกับดูแลการใช้อาคารสถานที่ ห้องเรียน ห้องปฏิบัติการ โรงฝึกงาน ศูนย์วิทยบริการและอื่นๆ ให้มีสภาพที่พร้อมใช้งาน มีความปลอดภัย สะอาด เรียบร้อย สวยงาม</t>
  </si>
  <si>
    <t>3. สถานศึกษามีการกำกับดูแลในการจัดหา การใช้ การบำรุงรักษาครุภัณฑ์ที่เหมาะสม เพียงพอและมีความปลอดภัยในทุกสาขางานที่จัดการเรียนการสอน</t>
  </si>
  <si>
    <t>4. สถานศึกษามีการนำเทคโนโลยีคอมพิวเตอร์มาใช้ในการบริหารจัดการระบบฐานข้อมูล อย่างน้อย 4 ประเภท อย่างเป็นระบบและมีประสิทธิภาพ คือ</t>
  </si>
  <si>
    <t xml:space="preserve">   (1) มีระบบป้องกันผู้บุกรุกระบบฐานข้อมูลจากภายในและภายนอก</t>
  </si>
  <si>
    <t xml:space="preserve">   (2) มีการกำหนดสิทธิการเข้าถึงระบบฐานข้อมูลอย่างชัดเจน</t>
  </si>
  <si>
    <t xml:space="preserve">   (3) มีการติดตั้งโปรแกรม Anti Virus เพื่อป้องกันไวรัสและกำจัดไวรัส ในเครื่องลูกข่าย</t>
  </si>
  <si>
    <t xml:space="preserve">   (4) มีฐานข้อมูลมีการ Update เป็นปัจจุบัน</t>
  </si>
  <si>
    <t xml:space="preserve">   (5) มีการสำรองฐานข้อมูลอย่างสม่ำเสมอ</t>
  </si>
  <si>
    <t>5. สถานศึกษาส่งเสริมให้ผู้บริหาร ครู บุคลากรทางการศึกษาและผู้เรียน สามารถใช้ประโยชน์จากการบริหารจัดการฐานข้อมูลสารสนเทศ อย่างมีคุณภาพ</t>
  </si>
  <si>
    <t>ตัวบ่งชี้ที่ 2.6 ระดับคุณภาพในการประสานความร่วมมือเพื่อการบริหารจัดการศึกษา</t>
  </si>
  <si>
    <t>1. สถานศึกษามีแผนงาน โครงการ ในการประสานความร่วมมือกับบุคคล ชุมชน สมาคม ชมรม สถานประกอบการ หน่วยงานที่เกี่ยวข้อง เพื่อระดมทรัพยากรในการบริหารจัดการศึกษา</t>
  </si>
  <si>
    <t>2. สถานศึกษามีจำนวนบุคคล ชุมชน สมาคม ชมรม สถานประกอบการ หน่วยงานที่ร่วมมือในการจัดการศึกษาด้านระบบทวิภาคี หรือด้านการฝึกประสบการณ์วิชาชีพ หรือด้านการศึกษาดูงานของผู้เรียนด้านใดด้านหนึ่งหรือหลายด้าน โดยมีสัดส่วนของความร่วมมือ 1 แห่ง ต่อผู้เรียนไม่เกิน 40 คน</t>
  </si>
  <si>
    <t>3. สถานศึกษาได้รับความร่วมมือช่วยเหลือจากบุคคล ชุมชน สมาคม ชมรม สถานประกอบการ หน่วยงานที่เกี่ยวข้องในการรับเชิญเป็นครูพิเศษ วิทยากร ร่วมพัฒนาผู้เรียนในทุกสาขางานที่จัดการเรียนการสอน</t>
  </si>
  <si>
    <t>4. สถานศึกษาได้รับความร่วมมือช่วยเหลือจากบุคคล ชุมชน สมาคม ชมรม สถานประกอบการ หน่วยงานที่เกี่ยวข้องในการมอบทุนการศึกษาให้แก่ผู้เรียน โดยมีสัดส่วน 1 ทุนต่อผู้เรียนไม่เกิน 100 คน</t>
  </si>
  <si>
    <t>5. สถานศึกษาได้รับความร่วมมือช่วยเหลือจากบุคคล ชุมชน สมาคม ชมรม สถานประกอบการ หน่วยงานที่เกี่ยวข้องในการบริจาคเงิน หรือวัสดุอุปกรณ์ หรือครุภัณฑ์ หรือสิ่งอื่นๆ อย่างใดอย่างหนึ่งหรือหลายอย่าง เพื่อส่งเสริม สนับสนุน การจัดการศึกษา จำนวนไม่น้อยกว่า 5 รายการ</t>
  </si>
  <si>
    <t>ตัวบ่งชี้ที่ 3.1 ระดับคุณภาพในการจัดการเรียนการสอนรายวิชา</t>
  </si>
  <si>
    <t>1. สถานศึกษาส่งเสริม สนับสนุน กำกับดูแลให้ครูทุกคนจัดทำแผนการจัดการเรียนรู้รายวิชาที่ถูกต้อง ครบถ้วน สมบูรณ์ ด้วยเทคนิควิธีการสอนที่หลากหลายและบูรณาการคุณธรรม จริยธรรม ค่านิยม และคุณลักษณะอันพึงประสงค์และปรัชญาของเศรษฐกิจพอเพียงทุกรายวิชาที่สอน</t>
  </si>
  <si>
    <t>2. สถานศึกษาส่งเสริม สนับสนุน กำกับดูแลให้ครูทุกคนจัดการเรียนการสอนตามแผนการจัดการเรียนรู้รายวิชา และมีการบันทึกหลังการสอน</t>
  </si>
  <si>
    <t>3. สถานศึกษาส่งเสริม สนับสนุน กำกับดูแลให้ครูทุกคนนำผลจากการวัดผลและการประเมินผลการเรียนตามสภาพจริงไปใช้ในการพัฒนาผู้เรียน</t>
  </si>
  <si>
    <t>4. สถานศึกษาส่งเสริม สนับสนุน กำกับดูแลให้มีการนิเทศการจัดการเรียนการสอนของครูทุกคนเพื่อเป็นข้อมูลในการแก้ไขปัญหา พัฒนาการเรียนการสอนต่อไป</t>
  </si>
  <si>
    <t>5. สถานศึกษาส่งเสริม สนับสนุน กำกับดูแลให้ครูทุกคนแก้ไขปัญหา พัฒนาการเรียนการสอนรายวิชาโดยการศึกษาหรือการวิจัย อย่างน้อย 1 รายวิชา ซึ่งประกอบด้วย</t>
  </si>
  <si>
    <t>(1) การระบุปัญหา</t>
  </si>
  <si>
    <t>(2) การระบุวัตถุประสงค์</t>
  </si>
  <si>
    <t>(3) วิธีการดำเนินการ</t>
  </si>
  <si>
    <t>(4) การเก็บข้อมูล</t>
  </si>
  <si>
    <t>(5) การวิเคราะห์ รายงานสรุปผลเพื่อนำความรู้ที่ได้จากการศึกษาหรือการวิจัย ไปใช้ประโยชน์</t>
  </si>
  <si>
    <t>ตัวบ่งชี้ที่ 3.2 ระดับคุณภาพในการพัฒนารายวิชาหรือกลุ่มวิชา</t>
  </si>
  <si>
    <t>1. สถานศึกษาส่งเสริม สนับสนุน กำกับดูแลให้ครูศึกษา สำรวจข้อมูลความต้องการในการพัฒนารายวิชาหรือกลุ่มวิชา</t>
  </si>
  <si>
    <t>2. สถานศึกษาส่งเสริม สนับสนุน กำกับดูแลให้ครูพัฒนารายวิชาหรือกลุ่มวิชาตามข้อ 1 จากเอกสารอ้างอิงที่เชื่อถือได้หรือพัฒนาร่วมกับสถานประกอบการหรือหน่วยงานที่เกี่ยวข้อง</t>
  </si>
  <si>
    <t>3. สถานศึกษาส่งเสริม สนับสนุนสื่อการสอนและกำกับดูแลให้ครูจัดการเรียนการสอนในรายวิชาหรือกลุ่มวิชาที่พัฒนาให้ถูกต้อง ครบถ้วน สมบูรณ์</t>
  </si>
  <si>
    <t>4. สถานศึกษาส่งเสริม สนับสนุน กำกับดูแลให้มีการติดตาม ตรวจสอบ ประเมินผล และนำผลไปปรับปรุงแก้ไขรายวิชาหรือกลุ่มวิชาที่พัฒนา</t>
  </si>
  <si>
    <t>5. สถานศึกษามีรายวิชาหรือกลุ่มวิชาที่พัฒนาตามประเด็นการประเมิน ข้อ 1 – 4 ไม่เกิน 3 ปี ครบทุกสาขางานที่จัดการเรียนการสอน</t>
  </si>
  <si>
    <t>ตัวบ่งชี้ที่ 3.3 ระดับคุณภาพในการจัดการศึกษา</t>
  </si>
  <si>
    <t>1. สถานศึกษาจัดการศึกษาระบบทวิภาคีตามประกาศกระทรวงศึกษาธิการเรื่องมาตรฐานการจัดการอาชีวศึกษาระบบทวิภาคีไม่น้อยกว่าร้อยละ 20 ของจำนวนผู้เรียนทั้งหมด</t>
  </si>
  <si>
    <t>2. สถานศึกษาส่งเสริม สนับสนุน กำกับดูแลให้ผู้เรียนได้ฝึกประสบการณ์ทักษะวิชาชีพในสถานประกอบการ หน่วยงานที่สอดคล้องกับสาขางานที่เรียน โดยให้มีครูนิเทศไปนิเทศผู้เรียนอย่างน้อย 1 ครั้ง</t>
  </si>
  <si>
    <t>3. สถานศึกษาส่งเสริม สนับสนุน กำกับดูแลให้ผู้เรียนทุกคนทำโครงการพัฒนาทักษะวิชาชีพที่สอดคล้องกับสาขางานที่เรียนเป็นรายบุคคลหรือเป็นกลุ่มตามความเหมาะสม โดยผลงานที่เกิดขึ้นสามารถนำไปใช้ประโยชน์ได้ไม่น้อยกว่าร้อยละ 80 ของจำนวนโครงการทั้งหมด</t>
  </si>
  <si>
    <t>4. สถานศึกษาจัดให้ผู้เรียนได้รับการประเมินมาตรฐานวิชาชีพ ตามหลักเกณฑ์และวิธีการในการประเมินมาตรฐานวิชาชีพที่สำนักงานคณะกรรมการการอาชีวศึกษากำหนด โดยมีผู้เรียนที่ผ่านเกณฑ์การประเมินครบถ้วน สมบูรณ์จากการเข้ารับการประเมินครั้งแรกไม่น้อยกว่าร้อยละ 80 ของจำนวนผู้เรียนที่ลงทะเบียนเรียนครบทุกรายวิชาตามโครงสร้างหลักสูตร</t>
  </si>
  <si>
    <t>5. สถานศึกษาส่งเสริม สนับสนุน กำกับดูแลให้ผู้เรียนได้รับรางวัล ประกาศเกียรติคุณยกย่องความรู้ความสามารถ คุณธรรมจริยธรรม จากบุคคลหรือหน่วยงานภายนอกหรือองค์กรภายนอก ไม่น้อยกว่าร้อยละ 5 ของจำนวนผู้เรียนทั้งหมด</t>
  </si>
  <si>
    <t>ตัวบ่งชี้ที่ 3.4 ระดับคุณภาพในการจัดกิจกรรมเสริมหลักสูตร</t>
  </si>
  <si>
    <t>1. สถานศึกษาส่งเสริม สนับสนุน ให้มีการจัดกิจกรรมด้านการรักชาติ เทิดทูนพระมหากษัตริย์ ส่งเสริมการปกครองระบอบประชาธิปไตยอันมีพระมหากษัตริย์ทรงเป็นประมุข และทะนุบำรุงศาสนา ศิลปะ วัฒนธรรม ไม่น้อยกว่า 5 กิจกรรม และกำกับดูแลให้ผู้เรียนแต่ละคนเข้าร่วมกิจกรรมไม่น้อยกว่า 1 กิจกรรม</t>
  </si>
  <si>
    <t>2. สถานศึกษาส่งเสริม สนับสนุน ให้มีการจัดกิจกรรมด้านการอนุรักษ์สิ่งแวดล้อม ไม่น้อยกว่า 5 กิจกรรมและกำกับดูแลให้ผู้เรียนแต่ละคนเข้าร่วมกิจกรรมไม่น้อยกว่า 1 กิจกรรม</t>
  </si>
  <si>
    <t>3. สถานศึกษาส่งเสริม สนับสนุน ให้มีการจัดกิจกรรมด้านการกีฬาและนันทนาการ ไม่น้อยกว่า 5 กิจกรรม และกำกับดูแลให้ผู้เรียนแต่ละคนเข้าร่วมกิจกรรมไม่น้อยกว่า 1 กิจกรรม</t>
  </si>
  <si>
    <t>4. สถานศึกษาส่งเสริม สนับสนุน ให้มีการจัดกิจกรรมด้านการส่งเสริมการดำรงตนตามปรัชญาของเศรษฐกิจพอเพียง ไม่น้อยกว่า 5 กิจกรรม และกำกับดูแลให้ผู้เรียนแต่ละคนเข้าร่วมกิจกรรมไม่น้อยกว่า 1 กิจกรรม</t>
  </si>
  <si>
    <t>5. สถานศึกษาส่งเสริม สนับสนุน ให้ผู้เรียนใช้ความรู้ ความสามารถ ทำงานโดยใช้กระบวนการกลุ่มในการบริการวิชาการ วิชาชีพหรือทำประโยชน์ต่อชุมชน สังคม ไม่น้อยกว่า 5 กิจกรรมและกำกับดูแลให้ผู้เรียนแต่ละคนเข้าร่วมกิจกรรมไม่น้อยกว่า 1 กิจกรรม</t>
  </si>
  <si>
    <t>ตัวบ่งชี้ที่ 4.1 ระดับคุณภาพในการดำเนินการประกันคุณภาพภายใน</t>
  </si>
  <si>
    <t>มี/ไม่มี</t>
  </si>
  <si>
    <t>1. สถานศึกษามีการกำหนดมาตรฐานการศึกษาของสถานศึกษาและจัดทำแผนพัฒนาการจัดการศึกษาที่มุ่งคุณภาพตามมาตรฐานการศึกษาของสถานศึกษาโดยการมีส่วนร่วมของครู บุคลากรทางการศึกษา ผู้เรียน ชุมชน สถานประกอบการและหน่วยงานที่เกี่ยวข้องทั้งภาครัฐและเอกชน</t>
  </si>
  <si>
    <t>2. สถานศึกษาได้ดำเนินงานตามแผนพัฒนาการจัดการศึกษาของสถานศึกษา</t>
  </si>
  <si>
    <t>3. สถานศึกษาได้จัดให้มีการติดตามตรวจสอบคุณภาพการศึกษาและจัดให้มีการประเมินคุณภาพภายในตามมาตรฐานการศึกษาของสถานศึกษา</t>
  </si>
  <si>
    <t>4. สถานศึกษาได้จัดทำรายงานประจำปีที่เป็นรายงานประเมินคุณภาพภายใน</t>
  </si>
  <si>
    <t>5. สถานศึกษาได้จัดให้มีการพัฒนาคุณภาพการศึกษาอย่างต่อเนื่องจากผลการประเมินคุณภาพภายในและผลการประเมินคุณภาพภายนอก</t>
  </si>
  <si>
    <t>ปฏิบัติตามประเด็นการประเมิน ข้อ 1,2,3 ,4 และ 5</t>
  </si>
  <si>
    <t>ปฏิบัติตามประเด็นการประเมิน ข้อ 1,2,3 และ 4</t>
  </si>
  <si>
    <t>ปฏิบัติตามประเด็นการประเมิน ข้อ 1,2 และ 3</t>
  </si>
  <si>
    <t>ตัวบ่งชี้ที่ 4.2 ร้อยละของตัวบ่งชี้ที่มีการพัฒนา</t>
  </si>
  <si>
    <t>สรุปผลการประเมินตามมาตรฐาน</t>
  </si>
  <si>
    <t>มาตรฐาน/ตัวบ่งชี้</t>
  </si>
  <si>
    <t>มาตรฐานที่ 1 ด้านผลการจัดการศึกษา</t>
  </si>
  <si>
    <t xml:space="preserve">    ตัวบ่งชี้ที่ 1.1 ระดับความพึงพอใจที่มีต่อคุณภาพของผู้สำเร็จการศึกษา</t>
  </si>
  <si>
    <t xml:space="preserve">    ตัวบ่งชี้ที่ 1.2 ร้อยละของผู้สำเร็จการศึกษาเทียบกับจำนวนผู้เข้าเรียนแรกเข้า</t>
  </si>
  <si>
    <t>มาตรฐานที่ 2 ด้านการบริหารจัดการ</t>
  </si>
  <si>
    <t xml:space="preserve">    ตัวบ่งชี้ที่ 2.1 ระดับคุณภาพในการดำเนินการบริหารจัดการศึกษาตามแนวทางสถานศึกษาคุณธรรม</t>
  </si>
  <si>
    <t xml:space="preserve">    ตัวบ่งชี้ที่ 2.2 ระดับคุณภาพในการดำเนินการตามนโยบายสำคัญของหน่วยงานต้นสังกัด</t>
  </si>
  <si>
    <t xml:space="preserve">    ตัวบ่งชี้ที่ 2.3 ระดับคุณภาพในด้านการจัดการด้านบุคลากร</t>
  </si>
  <si>
    <t xml:space="preserve">    ตัวบ่งชี้ที่ 2.4 ระดับคุณภาพในการบริหารจัดการด้านการเงิน</t>
  </si>
  <si>
    <t xml:space="preserve">    ตัวบ่งชี้ที่ 2.5 ระดับคุณภาพในการบริหารจัดการด้านอาคารสถานที่ ด้านครุภัณฑ์ และด้านฐานข้อมูลสารสนเทศ</t>
  </si>
  <si>
    <t xml:space="preserve">    ตัวบ่งชี้ที่ 2.6 ระดับคุณภาพในการประสานความร่วมมือเพื่อการบริหารจัดการศึกษา</t>
  </si>
  <si>
    <t>มาตรฐานที่ 3 ด้านการจัดการเรียนการสอนที่เน้นผู้เรียนเป็นสำคัญ</t>
  </si>
  <si>
    <t xml:space="preserve">    ตัวบ่งชี้ที่ 3.1 ระดับคุณภาพในการจัดการเรียนการสอนรายวิชา</t>
  </si>
  <si>
    <t xml:space="preserve">    ตัวบ่งชี้ที่ 3.2 ระดับคุณภาพในการพัฒนารายวิชาหรือกลุ่มวิชา</t>
  </si>
  <si>
    <t xml:space="preserve">    ตัวบ่งชี้ที่ 3.3 ระดับคุณภาพในการจัดการศึกษา</t>
  </si>
  <si>
    <t xml:space="preserve">    ตัวบ่งชี้ที่ 3.4 ระดับคุณภาพในการจัดกิจกรรมเสริมหลักสูตร</t>
  </si>
  <si>
    <t>มาตรฐานที่ 4 ด้านการประกันคุณภาพภายใน</t>
  </si>
  <si>
    <t xml:space="preserve">    ตัวบ่งชี้ที่ 4.1 ระดับคุณภาพในการดำเนินการประกันคุณภาพภายใน</t>
  </si>
  <si>
    <t xml:space="preserve">    ตัวบ่งชี้ที่ 4.2 ร้อยละของตัวบ่งชี้ที่มีการพัฒนา</t>
  </si>
  <si>
    <t xml:space="preserve">สรุปผลการประเมินคุณภาพภายในการอาชีวศึกษาโดยสถานศึกษา </t>
  </si>
  <si>
    <t xml:space="preserve">1 ตัวบ่งชี้ที่อยู่ในระดับคุณภาพ “ดีมาก” </t>
  </si>
  <si>
    <t xml:space="preserve">จำนวน </t>
  </si>
  <si>
    <t xml:space="preserve">2 ตัวบ่งชี้ที่อยู่ในระดับคุณภาพ “ดี” </t>
  </si>
  <si>
    <t xml:space="preserve">๓ จำนวนตัวบ่งชี้ที่อยู่ในระดับคุณภาพ “พอใช้” </t>
  </si>
  <si>
    <t xml:space="preserve">4 จำนวนตัวบ่งชี้ที่อยู่ในระดับคุณภาพ “ต้องปรับปรุง” </t>
  </si>
  <si>
    <t xml:space="preserve">5 ตัวบ่งชี้ที่อยู่ในระดับคุณภาพ “ต้องปรับปรุงเร่งด่วน” </t>
  </si>
  <si>
    <t>ไม่ได้ดำเนินการ</t>
  </si>
  <si>
    <t>มี</t>
  </si>
  <si>
    <t>มีครบทุกสาขา</t>
  </si>
  <si>
    <t>การบัญชี</t>
  </si>
  <si>
    <t>ไฟฟ้ากำลัง</t>
  </si>
  <si>
    <t>อิเล็กทรอนิกส์</t>
  </si>
  <si>
    <t>เทคโนโลยีสารสนเทศ</t>
  </si>
  <si>
    <t>ช่างยนต์</t>
  </si>
  <si>
    <t>ช่างไฟฟ้ากำลัง</t>
  </si>
  <si>
    <t>เทคนิคยานยนต์</t>
  </si>
  <si>
    <t>ติดตั้งไฟฟ้า</t>
  </si>
  <si>
    <t>จำนวนผู้เรียนที่ทำโครงการพัฒนาทักษะวิชาชีพ</t>
  </si>
  <si>
    <t>จำนวนโครงการพัฒนาทักษะวิชาชีพ</t>
  </si>
  <si>
    <t>จำนวนผู้เรียนที่ผ่านการประเมินมาตรฐานวิชาชีพครั้งแรก</t>
  </si>
  <si>
    <t>จำนวนผู้เรียนที่ได้รับรางวัลประกาศเกียรติคุณยกย่อง</t>
  </si>
  <si>
    <t>ร้อยละของจำนวนผู้เรียนที่ได้รับรางวัลประกาศเกียรติคุณยกย่อง</t>
  </si>
  <si>
    <t>เทคนิคพื้นฐาน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</si>
</sst>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0_ ;\-#,##0.00\ "/>
  </numFmts>
  <fonts count="15" x14ac:knownFonts="1">
    <font>
      <sz val="11"/>
      <color rgb="FF000000"/>
      <name val="Tahoma"/>
    </font>
    <font>
      <sz val="16"/>
      <color rgb="FF000000"/>
      <name val="Angsana New"/>
    </font>
    <font>
      <sz val="14"/>
      <color rgb="FF000000"/>
      <name val="Angsana New"/>
    </font>
    <font>
      <sz val="11"/>
      <name val="Tahoma"/>
    </font>
    <font>
      <b/>
      <u/>
      <sz val="16"/>
      <color rgb="FF000000"/>
      <name val="Angsana New"/>
    </font>
    <font>
      <sz val="12"/>
      <color rgb="FF000000"/>
      <name val="Angsana New"/>
    </font>
    <font>
      <sz val="13"/>
      <color rgb="FF000000"/>
      <name val="Angsana New"/>
    </font>
    <font>
      <b/>
      <sz val="14"/>
      <color rgb="FF000000"/>
      <name val="Angsana New"/>
    </font>
    <font>
      <sz val="14"/>
      <color rgb="FFFF0000"/>
      <name val="Angsana New"/>
    </font>
    <font>
      <b/>
      <sz val="16"/>
      <color rgb="FF000000"/>
      <name val="Angsana New"/>
    </font>
    <font>
      <sz val="11"/>
      <color rgb="FF000000"/>
      <name val="Angsana New"/>
    </font>
    <font>
      <b/>
      <sz val="11"/>
      <color rgb="FF000000"/>
      <name val="Angsana New"/>
    </font>
    <font>
      <b/>
      <sz val="14"/>
      <color rgb="FFFF0000"/>
      <name val="Angsana New"/>
    </font>
    <font>
      <sz val="12"/>
      <color rgb="FF000000"/>
      <name val="Angsana New"/>
      <family val="1"/>
    </font>
    <font>
      <sz val="11.5"/>
      <color rgb="FF000000"/>
      <name val="Angsana New"/>
      <family val="1"/>
    </font>
  </fonts>
  <fills count="12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rgb="FFF79646"/>
        <bgColor rgb="FFF79646"/>
      </patternFill>
    </fill>
    <fill>
      <patternFill patternType="solid">
        <fgColor rgb="FFDAEEF3"/>
        <bgColor rgb="FFDAEEF3"/>
      </patternFill>
    </fill>
    <fill>
      <patternFill patternType="solid">
        <fgColor rgb="FF3F3F3F"/>
        <bgColor rgb="FF3F3F3F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8">
    <xf numFmtId="0" fontId="0" fillId="0" borderId="0" xfId="0" applyFont="1" applyAlignment="1"/>
    <xf numFmtId="0" fontId="1" fillId="0" borderId="1" xfId="0" applyFont="1" applyBorder="1" applyAlignment="1">
      <alignment horizontal="right" vertical="top"/>
    </xf>
    <xf numFmtId="0" fontId="1" fillId="0" borderId="1" xfId="0" applyFont="1" applyBorder="1"/>
    <xf numFmtId="0" fontId="1" fillId="0" borderId="0" xfId="0" applyFont="1"/>
    <xf numFmtId="0" fontId="4" fillId="0" borderId="0" xfId="0" applyFont="1"/>
    <xf numFmtId="0" fontId="1" fillId="0" borderId="4" xfId="0" applyFont="1" applyBorder="1"/>
    <xf numFmtId="0" fontId="1" fillId="0" borderId="0" xfId="0" applyFont="1" applyAlignment="1">
      <alignment horizontal="center" vertical="top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/>
    <xf numFmtId="0" fontId="1" fillId="0" borderId="6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5" fillId="6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top" wrapText="1"/>
    </xf>
    <xf numFmtId="1" fontId="2" fillId="2" borderId="9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top" wrapText="1"/>
    </xf>
    <xf numFmtId="2" fontId="2" fillId="4" borderId="9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6" borderId="8" xfId="0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center"/>
    </xf>
    <xf numFmtId="0" fontId="2" fillId="0" borderId="0" xfId="0" applyFont="1"/>
    <xf numFmtId="0" fontId="2" fillId="6" borderId="8" xfId="0" applyFont="1" applyFill="1" applyBorder="1" applyAlignment="1">
      <alignment horizontal="center" vertical="top"/>
    </xf>
    <xf numFmtId="0" fontId="2" fillId="6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2" fontId="6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6" fillId="7" borderId="8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6" fillId="4" borderId="8" xfId="0" applyFont="1" applyFill="1" applyBorder="1" applyAlignment="1">
      <alignment horizontal="center" vertical="top"/>
    </xf>
    <xf numFmtId="2" fontId="6" fillId="4" borderId="8" xfId="0" applyNumberFormat="1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7" fillId="0" borderId="14" xfId="0" applyFont="1" applyBorder="1" applyAlignment="1">
      <alignment vertical="center"/>
    </xf>
    <xf numFmtId="0" fontId="6" fillId="6" borderId="8" xfId="0" applyFont="1" applyFill="1" applyBorder="1" applyAlignment="1">
      <alignment vertical="top" wrapText="1"/>
    </xf>
    <xf numFmtId="0" fontId="6" fillId="6" borderId="8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2" fontId="6" fillId="2" borderId="8" xfId="0" applyNumberFormat="1" applyFont="1" applyFill="1" applyBorder="1" applyAlignment="1">
      <alignment horizontal="center" vertical="top" wrapText="1"/>
    </xf>
    <xf numFmtId="2" fontId="2" fillId="0" borderId="0" xfId="0" applyNumberFormat="1" applyFont="1"/>
    <xf numFmtId="0" fontId="8" fillId="0" borderId="0" xfId="0" applyFont="1"/>
    <xf numFmtId="0" fontId="6" fillId="0" borderId="8" xfId="0" applyFont="1" applyBorder="1" applyAlignment="1">
      <alignment horizontal="center" vertical="top" wrapText="1"/>
    </xf>
    <xf numFmtId="2" fontId="6" fillId="4" borderId="8" xfId="0" applyNumberFormat="1" applyFont="1" applyFill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right" vertical="top" wrapText="1"/>
    </xf>
    <xf numFmtId="0" fontId="6" fillId="4" borderId="6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6" borderId="2" xfId="0" applyFont="1" applyFill="1" applyBorder="1" applyAlignment="1">
      <alignment horizontal="center" vertical="top"/>
    </xf>
    <xf numFmtId="0" fontId="6" fillId="0" borderId="8" xfId="0" applyFont="1" applyBorder="1" applyAlignment="1">
      <alignment horizontal="center" vertical="top" readingOrder="1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/>
    <xf numFmtId="0" fontId="2" fillId="4" borderId="8" xfId="0" applyFont="1" applyFill="1" applyBorder="1" applyAlignment="1">
      <alignment horizontal="center" vertical="top"/>
    </xf>
    <xf numFmtId="0" fontId="10" fillId="0" borderId="0" xfId="0" applyFont="1"/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2" fontId="1" fillId="2" borderId="8" xfId="0" applyNumberFormat="1" applyFont="1" applyFill="1" applyBorder="1" applyAlignment="1">
      <alignment horizontal="center" vertical="top" wrapText="1"/>
    </xf>
    <xf numFmtId="0" fontId="1" fillId="9" borderId="8" xfId="0" applyFont="1" applyFill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9" fillId="9" borderId="8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top" wrapText="1"/>
    </xf>
    <xf numFmtId="0" fontId="9" fillId="0" borderId="0" xfId="0" applyFont="1"/>
    <xf numFmtId="0" fontId="11" fillId="0" borderId="0" xfId="0" applyFont="1"/>
    <xf numFmtId="0" fontId="7" fillId="0" borderId="0" xfId="0" applyFont="1" applyAlignment="1">
      <alignment vertical="top"/>
    </xf>
    <xf numFmtId="0" fontId="2" fillId="2" borderId="8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3" borderId="8" xfId="0" applyFont="1" applyFill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2" borderId="8" xfId="0" applyNumberFormat="1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/>
    </xf>
    <xf numFmtId="187" fontId="2" fillId="0" borderId="8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2" fillId="0" borderId="1" xfId="0" applyFont="1" applyBorder="1"/>
    <xf numFmtId="0" fontId="2" fillId="0" borderId="9" xfId="0" applyFont="1" applyBorder="1" applyAlignment="1">
      <alignment vertical="top" wrapText="1"/>
    </xf>
    <xf numFmtId="0" fontId="7" fillId="0" borderId="0" xfId="0" applyFont="1"/>
    <xf numFmtId="0" fontId="2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center" wrapText="1"/>
    </xf>
    <xf numFmtId="0" fontId="7" fillId="9" borderId="8" xfId="0" applyFont="1" applyFill="1" applyBorder="1" applyAlignment="1">
      <alignment vertical="center" wrapText="1"/>
    </xf>
    <xf numFmtId="0" fontId="2" fillId="10" borderId="0" xfId="0" applyFont="1" applyFill="1" applyBorder="1" applyAlignment="1">
      <alignment horizontal="center" vertical="top"/>
    </xf>
    <xf numFmtId="0" fontId="2" fillId="1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6" fillId="6" borderId="2" xfId="0" applyFont="1" applyFill="1" applyBorder="1" applyAlignment="1">
      <alignment horizontal="center" vertical="top" wrapText="1"/>
    </xf>
    <xf numFmtId="0" fontId="13" fillId="6" borderId="8" xfId="0" applyFont="1" applyFill="1" applyBorder="1" applyAlignment="1">
      <alignment horizontal="center" vertical="top" wrapText="1"/>
    </xf>
    <xf numFmtId="0" fontId="14" fillId="6" borderId="8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/>
    </xf>
    <xf numFmtId="0" fontId="3" fillId="0" borderId="3" xfId="0" applyFont="1" applyBorder="1" applyAlignment="1"/>
    <xf numFmtId="0" fontId="3" fillId="0" borderId="6" xfId="0" applyFont="1" applyBorder="1" applyAlignment="1"/>
    <xf numFmtId="0" fontId="1" fillId="3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3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/>
    <xf numFmtId="0" fontId="3" fillId="0" borderId="9" xfId="0" applyFont="1" applyBorder="1" applyAlignment="1"/>
    <xf numFmtId="0" fontId="5" fillId="6" borderId="2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3" fillId="0" borderId="7" xfId="0" applyFont="1" applyBorder="1" applyAlignment="1"/>
    <xf numFmtId="0" fontId="2" fillId="6" borderId="13" xfId="0" applyFont="1" applyFill="1" applyBorder="1" applyAlignment="1">
      <alignment horizontal="center" vertical="top" wrapText="1"/>
    </xf>
    <xf numFmtId="0" fontId="3" fillId="0" borderId="5" xfId="0" applyFont="1" applyBorder="1" applyAlignment="1"/>
    <xf numFmtId="0" fontId="2" fillId="6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9" fillId="9" borderId="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/>
    </xf>
    <xf numFmtId="0" fontId="3" fillId="0" borderId="14" xfId="0" applyFont="1" applyBorder="1" applyAlignment="1"/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17" xfId="0" applyFont="1" applyBorder="1" applyAlignment="1"/>
    <xf numFmtId="0" fontId="7" fillId="0" borderId="0" xfId="0" applyFont="1" applyAlignment="1">
      <alignment horizontal="left" vertical="center"/>
    </xf>
    <xf numFmtId="0" fontId="3" fillId="0" borderId="12" xfId="0" applyFont="1" applyBorder="1" applyAlignment="1"/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3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61"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solid">
          <fgColor rgb="FFC00000"/>
          <bgColor rgb="FFC00000"/>
        </patternFill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  <dxf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0"/>
  <sheetViews>
    <sheetView tabSelected="1" workbookViewId="0">
      <selection activeCell="I5" sqref="I5"/>
    </sheetView>
  </sheetViews>
  <sheetFormatPr defaultColWidth="17.25" defaultRowHeight="15" customHeight="1" x14ac:dyDescent="0.2"/>
  <cols>
    <col min="1" max="1" width="33.375" customWidth="1"/>
    <col min="2" max="6" width="5.625" customWidth="1"/>
    <col min="7" max="7" width="5.75" customWidth="1"/>
    <col min="8" max="8" width="7.625" customWidth="1"/>
    <col min="9" max="9" width="8.875" customWidth="1"/>
    <col min="10" max="10" width="6.25" customWidth="1"/>
    <col min="11" max="11" width="1.75" customWidth="1"/>
    <col min="12" max="18" width="9" customWidth="1"/>
  </cols>
  <sheetData>
    <row r="1" spans="1:18" ht="23.25" customHeight="1" x14ac:dyDescent="0.5">
      <c r="A1" s="1" t="s">
        <v>0</v>
      </c>
      <c r="B1" s="164"/>
      <c r="C1" s="163"/>
      <c r="D1" s="163"/>
      <c r="E1" s="163"/>
      <c r="F1" s="163"/>
      <c r="G1" s="2" t="s">
        <v>1</v>
      </c>
      <c r="H1" s="162"/>
      <c r="I1" s="163"/>
      <c r="J1" s="3"/>
      <c r="K1" s="4" t="s">
        <v>2</v>
      </c>
      <c r="L1" s="3"/>
      <c r="M1" s="3"/>
      <c r="N1" s="3"/>
      <c r="O1" s="3"/>
      <c r="P1" s="3"/>
      <c r="Q1" s="3"/>
      <c r="R1" s="3"/>
    </row>
    <row r="2" spans="1:18" ht="23.25" customHeight="1" x14ac:dyDescent="0.5">
      <c r="A2" s="161" t="s">
        <v>3</v>
      </c>
      <c r="B2" s="159"/>
      <c r="C2" s="159"/>
      <c r="D2" s="159"/>
      <c r="E2" s="159"/>
      <c r="F2" s="159"/>
      <c r="G2" s="159"/>
      <c r="H2" s="159"/>
      <c r="I2" s="159"/>
      <c r="J2" s="5"/>
      <c r="K2" s="3">
        <v>1</v>
      </c>
      <c r="L2" s="3" t="s">
        <v>4</v>
      </c>
      <c r="M2" s="6"/>
      <c r="N2" s="6"/>
      <c r="O2" s="6"/>
      <c r="P2" s="6"/>
      <c r="Q2" s="6"/>
      <c r="R2" s="6"/>
    </row>
    <row r="3" spans="1:18" ht="23.25" customHeight="1" x14ac:dyDescent="0.5">
      <c r="A3" s="7"/>
      <c r="B3" s="8" t="s">
        <v>5</v>
      </c>
      <c r="C3" s="158" t="s">
        <v>6</v>
      </c>
      <c r="D3" s="159"/>
      <c r="E3" s="159"/>
      <c r="F3" s="159"/>
      <c r="G3" s="159"/>
      <c r="H3" s="159"/>
      <c r="I3" s="160"/>
      <c r="J3" s="3"/>
      <c r="K3" s="3">
        <v>2</v>
      </c>
      <c r="L3" s="3" t="s">
        <v>7</v>
      </c>
      <c r="M3" s="6"/>
      <c r="N3" s="6"/>
      <c r="O3" s="6"/>
      <c r="P3" s="6"/>
      <c r="Q3" s="6"/>
      <c r="R3" s="6"/>
    </row>
    <row r="4" spans="1:18" ht="23.25" customHeight="1" x14ac:dyDescent="0.5">
      <c r="A4" s="9" t="s">
        <v>8</v>
      </c>
      <c r="B4" s="9" t="s">
        <v>9</v>
      </c>
      <c r="C4" s="10">
        <v>1</v>
      </c>
      <c r="D4" s="10">
        <v>2</v>
      </c>
      <c r="E4" s="10">
        <v>3</v>
      </c>
      <c r="F4" s="10" t="s">
        <v>10</v>
      </c>
      <c r="G4" s="10" t="s">
        <v>11</v>
      </c>
      <c r="H4" s="10" t="s">
        <v>12</v>
      </c>
      <c r="I4" s="10" t="s">
        <v>13</v>
      </c>
      <c r="J4" s="3"/>
      <c r="K4" s="3">
        <v>3</v>
      </c>
      <c r="L4" s="3" t="s">
        <v>14</v>
      </c>
      <c r="M4" s="6"/>
      <c r="N4" s="6"/>
      <c r="O4" s="6"/>
      <c r="P4" s="6"/>
      <c r="Q4" s="6"/>
      <c r="R4" s="6"/>
    </row>
    <row r="5" spans="1:18" ht="23.25" customHeight="1" x14ac:dyDescent="0.5">
      <c r="A5" s="11" t="s">
        <v>267</v>
      </c>
      <c r="B5" s="12">
        <v>6</v>
      </c>
      <c r="C5" s="12">
        <v>48</v>
      </c>
      <c r="D5" s="12">
        <v>44</v>
      </c>
      <c r="E5" s="12">
        <v>37</v>
      </c>
      <c r="F5" s="13">
        <f t="shared" ref="F5:F23" si="0">SUM(C5:E5)</f>
        <v>129</v>
      </c>
      <c r="G5" s="12">
        <v>0</v>
      </c>
      <c r="H5" s="12"/>
      <c r="I5" s="14">
        <f t="shared" ref="I5:I23" si="1">F5+G5+H5</f>
        <v>129</v>
      </c>
      <c r="J5" s="3"/>
      <c r="K5" s="3">
        <v>4</v>
      </c>
      <c r="L5" s="3" t="s">
        <v>15</v>
      </c>
      <c r="M5" s="6"/>
      <c r="N5" s="6"/>
      <c r="O5" s="6"/>
      <c r="P5" s="6"/>
      <c r="Q5" s="6"/>
      <c r="R5" s="6"/>
    </row>
    <row r="6" spans="1:18" ht="23.25" customHeight="1" x14ac:dyDescent="0.5">
      <c r="A6" s="11" t="s">
        <v>268</v>
      </c>
      <c r="B6" s="15">
        <v>6</v>
      </c>
      <c r="C6" s="15">
        <v>30</v>
      </c>
      <c r="D6" s="15">
        <v>36</v>
      </c>
      <c r="E6" s="15">
        <v>32</v>
      </c>
      <c r="F6" s="13">
        <f t="shared" si="0"/>
        <v>98</v>
      </c>
      <c r="G6" s="15">
        <v>0</v>
      </c>
      <c r="H6" s="15"/>
      <c r="I6" s="14">
        <f t="shared" si="1"/>
        <v>98</v>
      </c>
      <c r="J6" s="3"/>
      <c r="K6" s="3">
        <v>5</v>
      </c>
      <c r="L6" s="3" t="s">
        <v>16</v>
      </c>
      <c r="M6" s="3"/>
      <c r="N6" s="3"/>
      <c r="O6" s="3"/>
      <c r="P6" s="3"/>
      <c r="Q6" s="3"/>
      <c r="R6" s="3"/>
    </row>
    <row r="7" spans="1:18" ht="23.25" customHeight="1" x14ac:dyDescent="0.5">
      <c r="A7" s="11" t="s">
        <v>265</v>
      </c>
      <c r="B7" s="15">
        <v>3</v>
      </c>
      <c r="C7" s="15">
        <v>6</v>
      </c>
      <c r="D7" s="15">
        <v>11</v>
      </c>
      <c r="E7" s="15">
        <v>4</v>
      </c>
      <c r="F7" s="13">
        <f t="shared" si="0"/>
        <v>21</v>
      </c>
      <c r="G7" s="15">
        <v>0</v>
      </c>
      <c r="H7" s="15"/>
      <c r="I7" s="14">
        <f t="shared" si="1"/>
        <v>21</v>
      </c>
      <c r="J7" s="3"/>
      <c r="K7" s="3">
        <v>6</v>
      </c>
      <c r="L7" s="3" t="s">
        <v>17</v>
      </c>
      <c r="M7" s="3"/>
      <c r="N7" s="3"/>
      <c r="O7" s="3"/>
      <c r="P7" s="3"/>
      <c r="Q7" s="3"/>
      <c r="R7" s="3"/>
    </row>
    <row r="8" spans="1:18" ht="23.25" customHeight="1" x14ac:dyDescent="0.5">
      <c r="A8" s="11" t="s">
        <v>263</v>
      </c>
      <c r="B8" s="15">
        <v>5</v>
      </c>
      <c r="C8" s="15">
        <v>23</v>
      </c>
      <c r="D8" s="15">
        <v>37</v>
      </c>
      <c r="E8" s="15">
        <v>23</v>
      </c>
      <c r="F8" s="13">
        <f t="shared" si="0"/>
        <v>83</v>
      </c>
      <c r="G8" s="15">
        <v>0</v>
      </c>
      <c r="H8" s="15"/>
      <c r="I8" s="14">
        <f t="shared" si="1"/>
        <v>83</v>
      </c>
      <c r="J8" s="3"/>
      <c r="K8" s="3">
        <v>7</v>
      </c>
      <c r="L8" s="3" t="s">
        <v>18</v>
      </c>
      <c r="M8" s="3"/>
      <c r="N8" s="3"/>
      <c r="O8" s="3"/>
      <c r="P8" s="3"/>
      <c r="Q8" s="3"/>
      <c r="R8" s="3"/>
    </row>
    <row r="9" spans="1:18" ht="23.25" customHeight="1" x14ac:dyDescent="0.5">
      <c r="A9" s="11" t="s">
        <v>266</v>
      </c>
      <c r="B9" s="15">
        <v>6</v>
      </c>
      <c r="C9" s="227">
        <v>13</v>
      </c>
      <c r="D9" s="227">
        <v>10</v>
      </c>
      <c r="E9" s="227">
        <v>14</v>
      </c>
      <c r="F9" s="13">
        <f t="shared" si="0"/>
        <v>37</v>
      </c>
      <c r="G9" s="15">
        <v>0</v>
      </c>
      <c r="H9" s="11"/>
      <c r="I9" s="14">
        <f t="shared" si="1"/>
        <v>37</v>
      </c>
      <c r="J9" s="3"/>
      <c r="K9" s="3"/>
      <c r="L9" s="3"/>
      <c r="M9" s="3"/>
      <c r="N9" s="3"/>
      <c r="O9" s="3"/>
      <c r="P9" s="3"/>
      <c r="Q9" s="3"/>
      <c r="R9" s="3"/>
    </row>
    <row r="10" spans="1:18" ht="23.25" customHeight="1" x14ac:dyDescent="0.5">
      <c r="A10" s="16" t="s">
        <v>269</v>
      </c>
      <c r="B10" s="12"/>
      <c r="C10" s="12">
        <v>12</v>
      </c>
      <c r="D10" s="12">
        <v>28</v>
      </c>
      <c r="E10" s="12">
        <v>0</v>
      </c>
      <c r="F10" s="13">
        <f t="shared" si="0"/>
        <v>40</v>
      </c>
      <c r="G10" s="12">
        <v>32</v>
      </c>
      <c r="H10" s="12"/>
      <c r="I10" s="14">
        <f t="shared" si="1"/>
        <v>72</v>
      </c>
      <c r="J10" s="3"/>
      <c r="K10" s="3"/>
      <c r="L10" s="3"/>
      <c r="M10" s="3"/>
      <c r="N10" s="3"/>
      <c r="O10" s="3"/>
      <c r="P10" s="3"/>
      <c r="Q10" s="3"/>
      <c r="R10" s="3"/>
    </row>
    <row r="11" spans="1:18" ht="23.25" customHeight="1" x14ac:dyDescent="0.5">
      <c r="A11" s="11" t="s">
        <v>270</v>
      </c>
      <c r="B11" s="15"/>
      <c r="C11" s="15">
        <v>17</v>
      </c>
      <c r="D11" s="15">
        <v>28</v>
      </c>
      <c r="E11" s="15">
        <v>0</v>
      </c>
      <c r="F11" s="13">
        <f t="shared" si="0"/>
        <v>45</v>
      </c>
      <c r="G11" s="15">
        <v>25</v>
      </c>
      <c r="H11" s="15"/>
      <c r="I11" s="14">
        <f t="shared" si="1"/>
        <v>70</v>
      </c>
      <c r="J11" s="3"/>
      <c r="K11" s="3"/>
      <c r="L11" s="3"/>
      <c r="M11" s="3"/>
      <c r="N11" s="3"/>
      <c r="O11" s="3"/>
      <c r="P11" s="3"/>
      <c r="Q11" s="3"/>
      <c r="R11" s="3"/>
    </row>
    <row r="12" spans="1:18" ht="23.25" customHeight="1" x14ac:dyDescent="0.5">
      <c r="A12" s="11" t="s">
        <v>263</v>
      </c>
      <c r="B12" s="15"/>
      <c r="C12" s="15">
        <v>12</v>
      </c>
      <c r="D12" s="15">
        <v>16</v>
      </c>
      <c r="E12" s="15">
        <v>0</v>
      </c>
      <c r="F12" s="13">
        <f t="shared" si="0"/>
        <v>28</v>
      </c>
      <c r="G12" s="15">
        <v>5</v>
      </c>
      <c r="H12" s="15"/>
      <c r="I12" s="14">
        <f t="shared" si="1"/>
        <v>33</v>
      </c>
      <c r="J12" s="3"/>
      <c r="K12" s="3"/>
      <c r="L12" s="3"/>
      <c r="M12" s="3"/>
      <c r="N12" s="3"/>
      <c r="O12" s="3"/>
      <c r="P12" s="3"/>
      <c r="Q12" s="3"/>
      <c r="R12" s="3"/>
    </row>
    <row r="13" spans="1:18" ht="23.25" customHeight="1" x14ac:dyDescent="0.5">
      <c r="A13" s="11" t="s">
        <v>266</v>
      </c>
      <c r="B13" s="15"/>
      <c r="C13" s="15">
        <v>0</v>
      </c>
      <c r="D13" s="15">
        <v>0</v>
      </c>
      <c r="E13" s="15">
        <v>0</v>
      </c>
      <c r="F13" s="13">
        <f t="shared" si="0"/>
        <v>0</v>
      </c>
      <c r="G13" s="15">
        <v>15</v>
      </c>
      <c r="H13" s="15"/>
      <c r="I13" s="14">
        <f t="shared" si="1"/>
        <v>15</v>
      </c>
      <c r="J13" s="3"/>
      <c r="K13" s="3"/>
      <c r="L13" s="3"/>
      <c r="M13" s="3"/>
      <c r="N13" s="3"/>
      <c r="O13" s="3"/>
      <c r="P13" s="3"/>
      <c r="Q13" s="3"/>
      <c r="R13" s="3"/>
    </row>
    <row r="14" spans="1:18" ht="23.25" customHeight="1" x14ac:dyDescent="0.5">
      <c r="A14" s="11" t="s">
        <v>276</v>
      </c>
      <c r="B14" s="15">
        <v>3</v>
      </c>
      <c r="C14" s="15"/>
      <c r="D14" s="15"/>
      <c r="E14" s="15"/>
      <c r="F14" s="13">
        <f t="shared" si="0"/>
        <v>0</v>
      </c>
      <c r="G14" s="15"/>
      <c r="H14" s="15"/>
      <c r="I14" s="14">
        <f t="shared" si="1"/>
        <v>0</v>
      </c>
      <c r="J14" s="3"/>
      <c r="K14" s="3"/>
      <c r="L14" s="3"/>
      <c r="M14" s="3"/>
      <c r="N14" s="3"/>
      <c r="O14" s="3"/>
      <c r="P14" s="3"/>
      <c r="Q14" s="3"/>
      <c r="R14" s="3"/>
    </row>
    <row r="15" spans="1:18" ht="23.25" customHeight="1" x14ac:dyDescent="0.5">
      <c r="A15" s="11"/>
      <c r="B15" s="15"/>
      <c r="C15" s="15"/>
      <c r="D15" s="15"/>
      <c r="E15" s="15"/>
      <c r="F15" s="13">
        <f t="shared" si="0"/>
        <v>0</v>
      </c>
      <c r="G15" s="15"/>
      <c r="H15" s="15"/>
      <c r="I15" s="14">
        <f t="shared" si="1"/>
        <v>0</v>
      </c>
      <c r="J15" s="3"/>
      <c r="K15" s="3"/>
      <c r="L15" s="3"/>
      <c r="M15" s="3"/>
      <c r="N15" s="3"/>
      <c r="O15" s="3"/>
      <c r="P15" s="3"/>
      <c r="Q15" s="3"/>
      <c r="R15" s="3"/>
    </row>
    <row r="16" spans="1:18" ht="23.25" customHeight="1" x14ac:dyDescent="0.5">
      <c r="A16" s="11"/>
      <c r="B16" s="15"/>
      <c r="C16" s="15"/>
      <c r="D16" s="15"/>
      <c r="E16" s="15"/>
      <c r="F16" s="13">
        <f t="shared" si="0"/>
        <v>0</v>
      </c>
      <c r="G16" s="15"/>
      <c r="H16" s="15"/>
      <c r="I16" s="14">
        <f t="shared" si="1"/>
        <v>0</v>
      </c>
      <c r="J16" s="3"/>
      <c r="K16" s="3"/>
      <c r="L16" s="3"/>
      <c r="M16" s="3"/>
      <c r="N16" s="3"/>
      <c r="O16" s="3"/>
      <c r="P16" s="3"/>
      <c r="Q16" s="3"/>
      <c r="R16" s="3"/>
    </row>
    <row r="17" spans="1:18" ht="23.25" customHeight="1" x14ac:dyDescent="0.5">
      <c r="A17" s="11"/>
      <c r="B17" s="15"/>
      <c r="C17" s="15"/>
      <c r="D17" s="15"/>
      <c r="E17" s="15"/>
      <c r="F17" s="13">
        <f t="shared" si="0"/>
        <v>0</v>
      </c>
      <c r="G17" s="15"/>
      <c r="H17" s="15"/>
      <c r="I17" s="14">
        <f t="shared" si="1"/>
        <v>0</v>
      </c>
      <c r="J17" s="3"/>
      <c r="K17" s="3"/>
      <c r="L17" s="3"/>
      <c r="M17" s="3"/>
      <c r="N17" s="3"/>
      <c r="O17" s="3"/>
      <c r="P17" s="3"/>
      <c r="Q17" s="3"/>
      <c r="R17" s="3"/>
    </row>
    <row r="18" spans="1:18" ht="23.25" customHeight="1" x14ac:dyDescent="0.5">
      <c r="A18" s="11"/>
      <c r="B18" s="15"/>
      <c r="C18" s="15"/>
      <c r="D18" s="15"/>
      <c r="E18" s="15"/>
      <c r="F18" s="13">
        <f t="shared" si="0"/>
        <v>0</v>
      </c>
      <c r="G18" s="15"/>
      <c r="H18" s="15"/>
      <c r="I18" s="14">
        <f t="shared" si="1"/>
        <v>0</v>
      </c>
      <c r="J18" s="3"/>
      <c r="K18" s="3"/>
      <c r="L18" s="3"/>
      <c r="M18" s="3"/>
      <c r="N18" s="3"/>
      <c r="O18" s="3"/>
      <c r="P18" s="3"/>
      <c r="Q18" s="3"/>
      <c r="R18" s="3"/>
    </row>
    <row r="19" spans="1:18" ht="23.25" customHeight="1" x14ac:dyDescent="0.5">
      <c r="A19" s="11"/>
      <c r="B19" s="15"/>
      <c r="C19" s="15"/>
      <c r="D19" s="15"/>
      <c r="E19" s="15"/>
      <c r="F19" s="13">
        <f t="shared" si="0"/>
        <v>0</v>
      </c>
      <c r="G19" s="15"/>
      <c r="H19" s="15"/>
      <c r="I19" s="14">
        <f t="shared" si="1"/>
        <v>0</v>
      </c>
      <c r="J19" s="3"/>
      <c r="K19" s="3"/>
      <c r="L19" s="3"/>
      <c r="M19" s="3"/>
      <c r="N19" s="3"/>
      <c r="O19" s="3"/>
      <c r="P19" s="3"/>
      <c r="Q19" s="3"/>
      <c r="R19" s="3"/>
    </row>
    <row r="20" spans="1:18" ht="23.25" customHeight="1" x14ac:dyDescent="0.5">
      <c r="A20" s="11"/>
      <c r="B20" s="15"/>
      <c r="C20" s="15"/>
      <c r="D20" s="15"/>
      <c r="E20" s="15"/>
      <c r="F20" s="13">
        <f t="shared" si="0"/>
        <v>0</v>
      </c>
      <c r="G20" s="15"/>
      <c r="H20" s="15"/>
      <c r="I20" s="14">
        <f t="shared" si="1"/>
        <v>0</v>
      </c>
      <c r="J20" s="3"/>
      <c r="K20" s="3"/>
      <c r="L20" s="3"/>
      <c r="M20" s="3"/>
      <c r="N20" s="3"/>
      <c r="O20" s="3"/>
      <c r="P20" s="3"/>
      <c r="Q20" s="3"/>
      <c r="R20" s="3"/>
    </row>
    <row r="21" spans="1:18" ht="23.25" customHeight="1" x14ac:dyDescent="0.5">
      <c r="A21" s="11"/>
      <c r="B21" s="15"/>
      <c r="C21" s="15"/>
      <c r="D21" s="15"/>
      <c r="E21" s="15"/>
      <c r="F21" s="13">
        <f t="shared" si="0"/>
        <v>0</v>
      </c>
      <c r="G21" s="15"/>
      <c r="H21" s="15"/>
      <c r="I21" s="14">
        <f t="shared" si="1"/>
        <v>0</v>
      </c>
      <c r="J21" s="3"/>
      <c r="K21" s="3"/>
      <c r="L21" s="3"/>
      <c r="M21" s="3"/>
      <c r="N21" s="3"/>
      <c r="O21" s="3"/>
      <c r="P21" s="3"/>
      <c r="Q21" s="3"/>
      <c r="R21" s="3"/>
    </row>
    <row r="22" spans="1:18" ht="23.25" customHeight="1" x14ac:dyDescent="0.5">
      <c r="A22" s="11"/>
      <c r="B22" s="15"/>
      <c r="C22" s="15"/>
      <c r="D22" s="15"/>
      <c r="E22" s="15"/>
      <c r="F22" s="13">
        <f t="shared" si="0"/>
        <v>0</v>
      </c>
      <c r="G22" s="15"/>
      <c r="H22" s="15"/>
      <c r="I22" s="14">
        <f t="shared" si="1"/>
        <v>0</v>
      </c>
      <c r="J22" s="3"/>
      <c r="K22" s="3"/>
      <c r="L22" s="3"/>
      <c r="M22" s="3"/>
      <c r="N22" s="3"/>
      <c r="O22" s="3"/>
      <c r="P22" s="3"/>
      <c r="Q22" s="3"/>
      <c r="R22" s="3"/>
    </row>
    <row r="23" spans="1:18" ht="23.25" customHeight="1" x14ac:dyDescent="0.5">
      <c r="A23" s="17" t="s">
        <v>10</v>
      </c>
      <c r="B23" s="14">
        <f t="shared" ref="B23:E23" si="2">SUM(B5:B22)</f>
        <v>29</v>
      </c>
      <c r="C23" s="14">
        <f t="shared" si="2"/>
        <v>161</v>
      </c>
      <c r="D23" s="14">
        <f t="shared" si="2"/>
        <v>210</v>
      </c>
      <c r="E23" s="14">
        <f t="shared" si="2"/>
        <v>110</v>
      </c>
      <c r="F23" s="13">
        <f t="shared" si="0"/>
        <v>481</v>
      </c>
      <c r="G23" s="14">
        <f t="shared" ref="G23:H23" si="3">SUM(G5:G22)</f>
        <v>77</v>
      </c>
      <c r="H23" s="14">
        <f t="shared" si="3"/>
        <v>0</v>
      </c>
      <c r="I23" s="14">
        <f t="shared" si="1"/>
        <v>558</v>
      </c>
      <c r="J23" s="3"/>
      <c r="K23" s="3"/>
      <c r="L23" s="3"/>
      <c r="M23" s="3"/>
      <c r="N23" s="3"/>
      <c r="O23" s="3"/>
      <c r="P23" s="3"/>
      <c r="Q23" s="3"/>
      <c r="R23" s="3"/>
    </row>
    <row r="24" spans="1:18" ht="9.75" customHeight="1" x14ac:dyDescent="0.5">
      <c r="A24" s="3"/>
      <c r="B24" s="3"/>
      <c r="C24" s="6"/>
      <c r="D24" s="6"/>
      <c r="E24" s="6"/>
      <c r="F24" s="6"/>
      <c r="G24" s="6"/>
      <c r="H24" s="6"/>
      <c r="I24" s="6"/>
      <c r="J24" s="3"/>
      <c r="K24" s="3"/>
      <c r="L24" s="3"/>
      <c r="M24" s="3"/>
      <c r="N24" s="3"/>
      <c r="O24" s="3"/>
      <c r="P24" s="3"/>
      <c r="Q24" s="3"/>
      <c r="R24" s="3"/>
    </row>
    <row r="25" spans="1:18" ht="23.25" customHeight="1" x14ac:dyDescent="0.5">
      <c r="A25" s="3" t="s">
        <v>19</v>
      </c>
      <c r="B25" s="18">
        <v>6</v>
      </c>
      <c r="C25" s="6" t="s">
        <v>20</v>
      </c>
      <c r="D25" s="6"/>
      <c r="E25" s="3"/>
      <c r="F25" s="6"/>
      <c r="G25" s="6"/>
      <c r="H25" s="6"/>
      <c r="I25" s="6"/>
      <c r="J25" s="3"/>
      <c r="K25" s="3"/>
      <c r="L25" s="3"/>
      <c r="M25" s="3"/>
      <c r="N25" s="3"/>
      <c r="O25" s="3"/>
      <c r="P25" s="3"/>
      <c r="Q25" s="3"/>
      <c r="R25" s="3"/>
    </row>
    <row r="26" spans="1:18" ht="23.25" customHeight="1" x14ac:dyDescent="0.5">
      <c r="A26" s="3" t="s">
        <v>21</v>
      </c>
      <c r="B26" s="18">
        <v>17</v>
      </c>
      <c r="C26" s="6" t="s">
        <v>20</v>
      </c>
      <c r="D26" s="6"/>
      <c r="E26" s="3"/>
      <c r="F26" s="6"/>
      <c r="G26" s="6"/>
      <c r="H26" s="6"/>
      <c r="I26" s="6"/>
      <c r="J26" s="3"/>
      <c r="K26" s="3"/>
      <c r="L26" s="3"/>
      <c r="M26" s="3"/>
      <c r="N26" s="3"/>
      <c r="O26" s="3"/>
      <c r="P26" s="3"/>
      <c r="Q26" s="3"/>
      <c r="R26" s="3"/>
    </row>
    <row r="27" spans="1:18" ht="23.25" customHeight="1" x14ac:dyDescent="0.5">
      <c r="A27" s="3"/>
      <c r="B27" s="14">
        <f>SUM(B23:B26)</f>
        <v>52</v>
      </c>
      <c r="C27" s="6" t="s">
        <v>20</v>
      </c>
      <c r="D27" s="6"/>
      <c r="E27" s="6"/>
      <c r="F27" s="6"/>
      <c r="G27" s="6"/>
      <c r="H27" s="6"/>
      <c r="I27" s="6"/>
      <c r="J27" s="3"/>
      <c r="K27" s="3"/>
      <c r="L27" s="3"/>
      <c r="M27" s="3"/>
      <c r="N27" s="3"/>
      <c r="O27" s="3"/>
      <c r="P27" s="3"/>
      <c r="Q27" s="3"/>
      <c r="R27" s="3"/>
    </row>
    <row r="28" spans="1:18" ht="23.25" customHeight="1" x14ac:dyDescent="0.5">
      <c r="A28" s="3"/>
      <c r="B28" s="3"/>
      <c r="C28" s="3"/>
      <c r="D28" s="6"/>
      <c r="E28" s="6"/>
      <c r="F28" s="6"/>
      <c r="G28" s="6"/>
      <c r="H28" s="6"/>
      <c r="I28" s="6"/>
      <c r="J28" s="3"/>
      <c r="K28" s="3"/>
      <c r="L28" s="3"/>
      <c r="M28" s="3"/>
      <c r="N28" s="3"/>
      <c r="O28" s="3"/>
      <c r="P28" s="3"/>
      <c r="Q28" s="3"/>
      <c r="R28" s="3"/>
    </row>
    <row r="29" spans="1:18" ht="23.25" customHeight="1" x14ac:dyDescent="0.5">
      <c r="A29" s="3"/>
      <c r="B29" s="3"/>
      <c r="C29" s="3"/>
      <c r="D29" s="6"/>
      <c r="E29" s="6"/>
      <c r="F29" s="6"/>
      <c r="G29" s="6"/>
      <c r="H29" s="6"/>
      <c r="I29" s="6"/>
      <c r="J29" s="3"/>
      <c r="K29" s="3"/>
      <c r="L29" s="3"/>
      <c r="M29" s="3"/>
      <c r="N29" s="3"/>
      <c r="O29" s="3"/>
      <c r="P29" s="3"/>
      <c r="Q29" s="3"/>
      <c r="R29" s="3"/>
    </row>
    <row r="30" spans="1:18" ht="23.25" customHeight="1" x14ac:dyDescent="0.5">
      <c r="A30" s="3"/>
      <c r="B30" s="3"/>
      <c r="C30" s="3"/>
      <c r="D30" s="6"/>
      <c r="E30" s="6"/>
      <c r="F30" s="6"/>
      <c r="G30" s="6"/>
      <c r="H30" s="6"/>
      <c r="I30" s="6"/>
      <c r="J30" s="3"/>
      <c r="K30" s="3"/>
      <c r="L30" s="3"/>
      <c r="M30" s="3"/>
      <c r="N30" s="3"/>
      <c r="O30" s="3"/>
      <c r="P30" s="3"/>
      <c r="Q30" s="3"/>
      <c r="R30" s="3"/>
    </row>
    <row r="31" spans="1:18" ht="23.25" customHeight="1" x14ac:dyDescent="0.5">
      <c r="A31" s="3"/>
      <c r="B31" s="3"/>
      <c r="C31" s="3"/>
      <c r="D31" s="6"/>
      <c r="E31" s="6"/>
      <c r="F31" s="6"/>
      <c r="G31" s="6"/>
      <c r="H31" s="6"/>
      <c r="I31" s="6"/>
      <c r="J31" s="3"/>
      <c r="K31" s="3"/>
      <c r="L31" s="3"/>
      <c r="M31" s="3"/>
      <c r="N31" s="3"/>
      <c r="O31" s="3"/>
      <c r="P31" s="3"/>
      <c r="Q31" s="3"/>
      <c r="R31" s="3"/>
    </row>
    <row r="32" spans="1:18" ht="23.25" customHeight="1" x14ac:dyDescent="0.5">
      <c r="A32" s="3"/>
      <c r="B32" s="3"/>
      <c r="C32" s="6"/>
      <c r="D32" s="6"/>
      <c r="E32" s="6"/>
      <c r="F32" s="6"/>
      <c r="G32" s="6"/>
      <c r="H32" s="6"/>
      <c r="I32" s="6"/>
      <c r="J32" s="3"/>
      <c r="K32" s="3"/>
      <c r="L32" s="3"/>
      <c r="M32" s="3"/>
      <c r="N32" s="3"/>
      <c r="O32" s="3"/>
      <c r="P32" s="3"/>
      <c r="Q32" s="3"/>
      <c r="R32" s="3"/>
    </row>
    <row r="33" spans="1:18" ht="23.25" customHeight="1" x14ac:dyDescent="0.5">
      <c r="A33" s="3"/>
      <c r="B33" s="3"/>
      <c r="C33" s="6"/>
      <c r="D33" s="6"/>
      <c r="E33" s="6"/>
      <c r="F33" s="6"/>
      <c r="G33" s="6"/>
      <c r="H33" s="6"/>
      <c r="I33" s="6"/>
      <c r="J33" s="3"/>
      <c r="K33" s="3"/>
      <c r="L33" s="3"/>
      <c r="M33" s="3"/>
      <c r="N33" s="3"/>
      <c r="O33" s="3"/>
      <c r="P33" s="3"/>
      <c r="Q33" s="3"/>
      <c r="R33" s="3"/>
    </row>
    <row r="34" spans="1:18" ht="23.25" customHeight="1" x14ac:dyDescent="0.5">
      <c r="A34" s="3"/>
      <c r="B34" s="3"/>
      <c r="C34" s="6"/>
      <c r="D34" s="6"/>
      <c r="E34" s="6"/>
      <c r="F34" s="6"/>
      <c r="G34" s="6"/>
      <c r="H34" s="6"/>
      <c r="I34" s="6"/>
      <c r="J34" s="3"/>
      <c r="K34" s="3"/>
      <c r="L34" s="3"/>
      <c r="M34" s="3"/>
      <c r="N34" s="3"/>
      <c r="O34" s="3"/>
      <c r="P34" s="3"/>
      <c r="Q34" s="3"/>
      <c r="R34" s="3"/>
    </row>
    <row r="35" spans="1:18" ht="23.25" customHeight="1" x14ac:dyDescent="0.5">
      <c r="A35" s="3"/>
      <c r="B35" s="3"/>
      <c r="C35" s="6"/>
      <c r="D35" s="6"/>
      <c r="E35" s="6"/>
      <c r="F35" s="6"/>
      <c r="G35" s="6"/>
      <c r="H35" s="6"/>
      <c r="I35" s="6"/>
      <c r="J35" s="3"/>
      <c r="K35" s="3"/>
      <c r="L35" s="3"/>
      <c r="M35" s="3"/>
      <c r="N35" s="3"/>
      <c r="O35" s="3"/>
      <c r="P35" s="3"/>
      <c r="Q35" s="3"/>
      <c r="R35" s="3"/>
    </row>
    <row r="36" spans="1:18" ht="23.25" customHeight="1" x14ac:dyDescent="0.5">
      <c r="A36" s="3"/>
      <c r="B36" s="3"/>
      <c r="C36" s="6"/>
      <c r="D36" s="6"/>
      <c r="E36" s="6"/>
      <c r="F36" s="6"/>
      <c r="G36" s="6"/>
      <c r="H36" s="6"/>
      <c r="I36" s="6"/>
      <c r="J36" s="3"/>
      <c r="K36" s="3"/>
      <c r="L36" s="3"/>
      <c r="M36" s="3"/>
      <c r="N36" s="3"/>
      <c r="O36" s="3"/>
      <c r="P36" s="3"/>
      <c r="Q36" s="3"/>
      <c r="R36" s="3"/>
    </row>
    <row r="37" spans="1:18" ht="23.25" customHeight="1" x14ac:dyDescent="0.5">
      <c r="A37" s="3"/>
      <c r="B37" s="3"/>
      <c r="C37" s="6"/>
      <c r="D37" s="6"/>
      <c r="E37" s="6"/>
      <c r="F37" s="6"/>
      <c r="G37" s="6"/>
      <c r="H37" s="6"/>
      <c r="I37" s="6"/>
      <c r="J37" s="3"/>
      <c r="K37" s="3"/>
      <c r="L37" s="3"/>
      <c r="M37" s="3"/>
      <c r="N37" s="3"/>
      <c r="O37" s="3"/>
      <c r="P37" s="3"/>
      <c r="Q37" s="3"/>
      <c r="R37" s="3"/>
    </row>
    <row r="38" spans="1:18" ht="23.25" customHeight="1" x14ac:dyDescent="0.5">
      <c r="A38" s="3"/>
      <c r="B38" s="3"/>
      <c r="C38" s="6"/>
      <c r="D38" s="6"/>
      <c r="E38" s="6"/>
      <c r="F38" s="6"/>
      <c r="G38" s="6"/>
      <c r="H38" s="6"/>
      <c r="I38" s="6"/>
      <c r="J38" s="3"/>
      <c r="K38" s="3"/>
      <c r="L38" s="3"/>
      <c r="M38" s="3"/>
      <c r="N38" s="3"/>
      <c r="O38" s="3"/>
      <c r="P38" s="3"/>
      <c r="Q38" s="3"/>
      <c r="R38" s="3"/>
    </row>
    <row r="39" spans="1:18" ht="23.25" customHeight="1" x14ac:dyDescent="0.5">
      <c r="A39" s="3"/>
      <c r="B39" s="3"/>
      <c r="C39" s="6"/>
      <c r="D39" s="6"/>
      <c r="E39" s="6"/>
      <c r="F39" s="6"/>
      <c r="G39" s="6"/>
      <c r="H39" s="6"/>
      <c r="I39" s="6"/>
      <c r="J39" s="3"/>
      <c r="K39" s="3"/>
      <c r="L39" s="3"/>
      <c r="M39" s="3"/>
      <c r="N39" s="3"/>
      <c r="O39" s="3"/>
      <c r="P39" s="3"/>
      <c r="Q39" s="3"/>
      <c r="R39" s="3"/>
    </row>
    <row r="40" spans="1:18" ht="23.25" customHeight="1" x14ac:dyDescent="0.5">
      <c r="A40" s="3"/>
      <c r="B40" s="3"/>
      <c r="C40" s="6"/>
      <c r="D40" s="6"/>
      <c r="E40" s="6"/>
      <c r="F40" s="6"/>
      <c r="G40" s="6"/>
      <c r="H40" s="6"/>
      <c r="I40" s="6"/>
      <c r="J40" s="3"/>
      <c r="K40" s="3"/>
      <c r="L40" s="3"/>
      <c r="M40" s="3"/>
      <c r="N40" s="3"/>
      <c r="O40" s="3"/>
      <c r="P40" s="3"/>
      <c r="Q40" s="3"/>
      <c r="R40" s="3"/>
    </row>
    <row r="41" spans="1:18" ht="23.25" customHeight="1" x14ac:dyDescent="0.5">
      <c r="A41" s="3"/>
      <c r="B41" s="3"/>
      <c r="C41" s="6"/>
      <c r="D41" s="6"/>
      <c r="E41" s="6"/>
      <c r="F41" s="6"/>
      <c r="G41" s="6"/>
      <c r="H41" s="6"/>
      <c r="I41" s="6"/>
      <c r="J41" s="3"/>
      <c r="K41" s="3"/>
      <c r="L41" s="3"/>
      <c r="M41" s="3"/>
      <c r="N41" s="3"/>
      <c r="O41" s="3"/>
      <c r="P41" s="3"/>
      <c r="Q41" s="3"/>
      <c r="R41" s="3"/>
    </row>
    <row r="42" spans="1:18" ht="23.25" customHeight="1" x14ac:dyDescent="0.5">
      <c r="A42" s="3"/>
      <c r="B42" s="3"/>
      <c r="C42" s="6"/>
      <c r="D42" s="6"/>
      <c r="E42" s="6"/>
      <c r="F42" s="6"/>
      <c r="G42" s="6"/>
      <c r="H42" s="6"/>
      <c r="I42" s="6"/>
      <c r="J42" s="3"/>
      <c r="K42" s="3"/>
      <c r="L42" s="3"/>
      <c r="M42" s="3"/>
      <c r="N42" s="3"/>
      <c r="O42" s="3"/>
      <c r="P42" s="3"/>
      <c r="Q42" s="3"/>
      <c r="R42" s="3"/>
    </row>
    <row r="43" spans="1:18" ht="23.25" customHeight="1" x14ac:dyDescent="0.5">
      <c r="A43" s="3"/>
      <c r="B43" s="3"/>
      <c r="C43" s="6"/>
      <c r="D43" s="6"/>
      <c r="E43" s="6"/>
      <c r="F43" s="6"/>
      <c r="G43" s="6"/>
      <c r="H43" s="6"/>
      <c r="I43" s="6"/>
      <c r="J43" s="3"/>
      <c r="K43" s="3"/>
      <c r="L43" s="3"/>
      <c r="M43" s="3"/>
      <c r="N43" s="3"/>
      <c r="O43" s="3"/>
      <c r="P43" s="3"/>
      <c r="Q43" s="3"/>
      <c r="R43" s="3"/>
    </row>
    <row r="44" spans="1:18" ht="23.25" customHeight="1" x14ac:dyDescent="0.5">
      <c r="A44" s="3"/>
      <c r="B44" s="3"/>
      <c r="C44" s="6"/>
      <c r="D44" s="6"/>
      <c r="E44" s="6"/>
      <c r="F44" s="6"/>
      <c r="G44" s="6"/>
      <c r="H44" s="6"/>
      <c r="I44" s="6"/>
      <c r="J44" s="3"/>
      <c r="K44" s="3"/>
      <c r="L44" s="3"/>
      <c r="M44" s="3"/>
      <c r="N44" s="3"/>
      <c r="O44" s="3"/>
      <c r="P44" s="3"/>
      <c r="Q44" s="3"/>
      <c r="R44" s="3"/>
    </row>
    <row r="45" spans="1:18" ht="23.25" customHeight="1" x14ac:dyDescent="0.5">
      <c r="A45" s="3"/>
      <c r="B45" s="3"/>
      <c r="C45" s="6"/>
      <c r="D45" s="6"/>
      <c r="E45" s="6"/>
      <c r="F45" s="6"/>
      <c r="G45" s="6"/>
      <c r="H45" s="6"/>
      <c r="I45" s="6"/>
      <c r="J45" s="3"/>
      <c r="K45" s="3"/>
      <c r="L45" s="3"/>
      <c r="M45" s="3"/>
      <c r="N45" s="3"/>
      <c r="O45" s="3"/>
      <c r="P45" s="3"/>
      <c r="Q45" s="3"/>
      <c r="R45" s="3"/>
    </row>
    <row r="46" spans="1:18" ht="23.25" customHeight="1" x14ac:dyDescent="0.5">
      <c r="A46" s="3"/>
      <c r="B46" s="3"/>
      <c r="C46" s="6"/>
      <c r="D46" s="6"/>
      <c r="E46" s="6"/>
      <c r="F46" s="6"/>
      <c r="G46" s="6"/>
      <c r="H46" s="6"/>
      <c r="I46" s="6"/>
      <c r="J46" s="3"/>
      <c r="K46" s="3"/>
      <c r="L46" s="3"/>
      <c r="M46" s="3"/>
      <c r="N46" s="3"/>
      <c r="O46" s="3"/>
      <c r="P46" s="3"/>
      <c r="Q46" s="3"/>
      <c r="R46" s="3"/>
    </row>
    <row r="47" spans="1:18" ht="23.25" customHeight="1" x14ac:dyDescent="0.5">
      <c r="A47" s="3"/>
      <c r="B47" s="3"/>
      <c r="C47" s="6"/>
      <c r="D47" s="6"/>
      <c r="E47" s="6"/>
      <c r="F47" s="6"/>
      <c r="G47" s="6"/>
      <c r="H47" s="6"/>
      <c r="I47" s="6"/>
      <c r="J47" s="3"/>
      <c r="K47" s="3"/>
      <c r="L47" s="3"/>
      <c r="M47" s="3"/>
      <c r="N47" s="3"/>
      <c r="O47" s="3"/>
      <c r="P47" s="3"/>
      <c r="Q47" s="3"/>
      <c r="R47" s="3"/>
    </row>
    <row r="48" spans="1:18" ht="23.25" customHeight="1" x14ac:dyDescent="0.5">
      <c r="A48" s="3"/>
      <c r="B48" s="3"/>
      <c r="C48" s="6"/>
      <c r="D48" s="6"/>
      <c r="E48" s="6"/>
      <c r="F48" s="6"/>
      <c r="G48" s="6"/>
      <c r="H48" s="6"/>
      <c r="I48" s="6"/>
      <c r="J48" s="3"/>
      <c r="K48" s="3"/>
      <c r="L48" s="3"/>
      <c r="M48" s="3"/>
      <c r="N48" s="3"/>
      <c r="O48" s="3"/>
      <c r="P48" s="3"/>
      <c r="Q48" s="3"/>
      <c r="R48" s="3"/>
    </row>
    <row r="49" spans="1:18" ht="23.25" customHeight="1" x14ac:dyDescent="0.5">
      <c r="A49" s="3"/>
      <c r="B49" s="3"/>
      <c r="C49" s="6"/>
      <c r="D49" s="6"/>
      <c r="E49" s="6"/>
      <c r="F49" s="6"/>
      <c r="G49" s="6"/>
      <c r="H49" s="6"/>
      <c r="I49" s="6"/>
      <c r="J49" s="3"/>
      <c r="K49" s="3"/>
      <c r="L49" s="3"/>
      <c r="M49" s="3"/>
      <c r="N49" s="3"/>
      <c r="O49" s="3"/>
      <c r="P49" s="3"/>
      <c r="Q49" s="3"/>
      <c r="R49" s="3"/>
    </row>
    <row r="50" spans="1:18" ht="23.25" customHeight="1" x14ac:dyDescent="0.5">
      <c r="A50" s="3"/>
      <c r="B50" s="3"/>
      <c r="C50" s="6"/>
      <c r="D50" s="6"/>
      <c r="E50" s="6"/>
      <c r="F50" s="6"/>
      <c r="G50" s="6"/>
      <c r="H50" s="6"/>
      <c r="I50" s="6"/>
      <c r="J50" s="3"/>
      <c r="K50" s="3"/>
      <c r="L50" s="3"/>
      <c r="M50" s="3"/>
      <c r="N50" s="3"/>
      <c r="O50" s="3"/>
      <c r="P50" s="3"/>
      <c r="Q50" s="3"/>
      <c r="R50" s="3"/>
    </row>
    <row r="51" spans="1:18" ht="23.25" customHeight="1" x14ac:dyDescent="0.5">
      <c r="A51" s="3"/>
      <c r="B51" s="3"/>
      <c r="C51" s="6"/>
      <c r="D51" s="6"/>
      <c r="E51" s="6"/>
      <c r="F51" s="6"/>
      <c r="G51" s="6"/>
      <c r="H51" s="6"/>
      <c r="I51" s="6"/>
      <c r="J51" s="3"/>
      <c r="K51" s="3"/>
      <c r="L51" s="3"/>
      <c r="M51" s="3"/>
      <c r="N51" s="3"/>
      <c r="O51" s="3"/>
      <c r="P51" s="3"/>
      <c r="Q51" s="3"/>
      <c r="R51" s="3"/>
    </row>
    <row r="52" spans="1:18" ht="23.25" customHeight="1" x14ac:dyDescent="0.5">
      <c r="A52" s="3"/>
      <c r="B52" s="3"/>
      <c r="C52" s="6"/>
      <c r="D52" s="6"/>
      <c r="E52" s="6"/>
      <c r="F52" s="6"/>
      <c r="G52" s="6"/>
      <c r="H52" s="6"/>
      <c r="I52" s="6"/>
      <c r="J52" s="3"/>
      <c r="K52" s="3"/>
      <c r="L52" s="3"/>
      <c r="M52" s="3"/>
      <c r="N52" s="3"/>
      <c r="O52" s="3"/>
      <c r="P52" s="3"/>
      <c r="Q52" s="3"/>
      <c r="R52" s="3"/>
    </row>
    <row r="53" spans="1:18" ht="23.25" customHeight="1" x14ac:dyDescent="0.5">
      <c r="A53" s="3"/>
      <c r="B53" s="3"/>
      <c r="C53" s="6"/>
      <c r="D53" s="6"/>
      <c r="E53" s="6"/>
      <c r="F53" s="6"/>
      <c r="G53" s="6"/>
      <c r="H53" s="6"/>
      <c r="I53" s="6"/>
      <c r="J53" s="3"/>
      <c r="K53" s="3"/>
      <c r="L53" s="3"/>
      <c r="M53" s="3"/>
      <c r="N53" s="3"/>
      <c r="O53" s="3"/>
      <c r="P53" s="3"/>
      <c r="Q53" s="3"/>
      <c r="R53" s="3"/>
    </row>
    <row r="54" spans="1:18" ht="23.25" customHeight="1" x14ac:dyDescent="0.5">
      <c r="A54" s="3"/>
      <c r="B54" s="3"/>
      <c r="C54" s="6"/>
      <c r="D54" s="6"/>
      <c r="E54" s="6"/>
      <c r="F54" s="6"/>
      <c r="G54" s="6"/>
      <c r="H54" s="6"/>
      <c r="I54" s="6"/>
      <c r="J54" s="3"/>
      <c r="K54" s="3"/>
      <c r="L54" s="3"/>
      <c r="M54" s="3"/>
      <c r="N54" s="3"/>
      <c r="O54" s="3"/>
      <c r="P54" s="3"/>
      <c r="Q54" s="3"/>
      <c r="R54" s="3"/>
    </row>
    <row r="55" spans="1:18" ht="23.25" customHeight="1" x14ac:dyDescent="0.5">
      <c r="A55" s="3"/>
      <c r="B55" s="3"/>
      <c r="C55" s="6"/>
      <c r="D55" s="6"/>
      <c r="E55" s="6"/>
      <c r="F55" s="6"/>
      <c r="G55" s="6"/>
      <c r="H55" s="6"/>
      <c r="I55" s="6"/>
      <c r="J55" s="3"/>
      <c r="K55" s="3"/>
      <c r="L55" s="3"/>
      <c r="M55" s="3"/>
      <c r="N55" s="3"/>
      <c r="O55" s="3"/>
      <c r="P55" s="3"/>
      <c r="Q55" s="3"/>
      <c r="R55" s="3"/>
    </row>
    <row r="56" spans="1:18" ht="23.25" customHeight="1" x14ac:dyDescent="0.5">
      <c r="A56" s="3"/>
      <c r="B56" s="3"/>
      <c r="C56" s="6"/>
      <c r="D56" s="6"/>
      <c r="E56" s="6"/>
      <c r="F56" s="6"/>
      <c r="G56" s="6"/>
      <c r="H56" s="6"/>
      <c r="I56" s="6"/>
      <c r="J56" s="3"/>
      <c r="K56" s="3"/>
      <c r="L56" s="3"/>
      <c r="M56" s="3"/>
      <c r="N56" s="3"/>
      <c r="O56" s="3"/>
      <c r="P56" s="3"/>
      <c r="Q56" s="3"/>
      <c r="R56" s="3"/>
    </row>
    <row r="57" spans="1:18" ht="23.25" customHeight="1" x14ac:dyDescent="0.5">
      <c r="A57" s="3"/>
      <c r="B57" s="3"/>
      <c r="C57" s="6"/>
      <c r="D57" s="6"/>
      <c r="E57" s="6"/>
      <c r="F57" s="6"/>
      <c r="G57" s="6"/>
      <c r="H57" s="6"/>
      <c r="I57" s="6"/>
      <c r="J57" s="3"/>
      <c r="K57" s="3"/>
      <c r="L57" s="3"/>
      <c r="M57" s="3"/>
      <c r="N57" s="3"/>
      <c r="O57" s="3"/>
      <c r="P57" s="3"/>
      <c r="Q57" s="3"/>
      <c r="R57" s="3"/>
    </row>
    <row r="58" spans="1:18" ht="23.25" customHeight="1" x14ac:dyDescent="0.5">
      <c r="A58" s="3"/>
      <c r="B58" s="3"/>
      <c r="C58" s="6"/>
      <c r="D58" s="6"/>
      <c r="E58" s="6"/>
      <c r="F58" s="6"/>
      <c r="G58" s="6"/>
      <c r="H58" s="6"/>
      <c r="I58" s="6"/>
      <c r="J58" s="3"/>
      <c r="K58" s="3"/>
      <c r="L58" s="3"/>
      <c r="M58" s="3"/>
      <c r="N58" s="3"/>
      <c r="O58" s="3"/>
      <c r="P58" s="3"/>
      <c r="Q58" s="3"/>
      <c r="R58" s="3"/>
    </row>
    <row r="59" spans="1:18" ht="23.25" customHeight="1" x14ac:dyDescent="0.5">
      <c r="A59" s="3"/>
      <c r="B59" s="3"/>
      <c r="C59" s="6"/>
      <c r="D59" s="6"/>
      <c r="E59" s="6"/>
      <c r="F59" s="6"/>
      <c r="G59" s="6"/>
      <c r="H59" s="6"/>
      <c r="I59" s="6"/>
      <c r="J59" s="3"/>
      <c r="K59" s="3"/>
      <c r="L59" s="3"/>
      <c r="M59" s="3"/>
      <c r="N59" s="3"/>
      <c r="O59" s="3"/>
      <c r="P59" s="3"/>
      <c r="Q59" s="3"/>
      <c r="R59" s="3"/>
    </row>
    <row r="60" spans="1:18" ht="23.25" customHeight="1" x14ac:dyDescent="0.5">
      <c r="A60" s="3"/>
      <c r="B60" s="3"/>
      <c r="C60" s="6"/>
      <c r="D60" s="6"/>
      <c r="E60" s="6"/>
      <c r="F60" s="6"/>
      <c r="G60" s="6"/>
      <c r="H60" s="6"/>
      <c r="I60" s="6"/>
      <c r="J60" s="3"/>
      <c r="K60" s="3"/>
      <c r="L60" s="3"/>
      <c r="M60" s="3"/>
      <c r="N60" s="3"/>
      <c r="O60" s="3"/>
      <c r="P60" s="3"/>
      <c r="Q60" s="3"/>
      <c r="R60" s="3"/>
    </row>
    <row r="61" spans="1:18" ht="23.25" customHeight="1" x14ac:dyDescent="0.5">
      <c r="A61" s="3"/>
      <c r="B61" s="3"/>
      <c r="C61" s="6"/>
      <c r="D61" s="6"/>
      <c r="E61" s="6"/>
      <c r="F61" s="6"/>
      <c r="G61" s="6"/>
      <c r="H61" s="6"/>
      <c r="I61" s="6"/>
      <c r="J61" s="3"/>
      <c r="K61" s="3"/>
      <c r="L61" s="3"/>
      <c r="M61" s="3"/>
      <c r="N61" s="3"/>
      <c r="O61" s="3"/>
      <c r="P61" s="3"/>
      <c r="Q61" s="3"/>
      <c r="R61" s="3"/>
    </row>
    <row r="62" spans="1:18" ht="23.25" customHeight="1" x14ac:dyDescent="0.5">
      <c r="A62" s="3"/>
      <c r="B62" s="3"/>
      <c r="C62" s="6"/>
      <c r="D62" s="6"/>
      <c r="E62" s="6"/>
      <c r="F62" s="6"/>
      <c r="G62" s="6"/>
      <c r="H62" s="6"/>
      <c r="I62" s="6"/>
      <c r="J62" s="3"/>
      <c r="K62" s="3"/>
      <c r="L62" s="3"/>
      <c r="M62" s="3"/>
      <c r="N62" s="3"/>
      <c r="O62" s="3"/>
      <c r="P62" s="3"/>
      <c r="Q62" s="3"/>
      <c r="R62" s="3"/>
    </row>
    <row r="63" spans="1:18" ht="23.25" customHeight="1" x14ac:dyDescent="0.5">
      <c r="A63" s="3"/>
      <c r="B63" s="3"/>
      <c r="C63" s="6"/>
      <c r="D63" s="6"/>
      <c r="E63" s="6"/>
      <c r="F63" s="6"/>
      <c r="G63" s="6"/>
      <c r="H63" s="6"/>
      <c r="I63" s="6"/>
      <c r="J63" s="3"/>
      <c r="K63" s="3"/>
      <c r="L63" s="3"/>
      <c r="M63" s="3"/>
      <c r="N63" s="3"/>
      <c r="O63" s="3"/>
      <c r="P63" s="3"/>
      <c r="Q63" s="3"/>
      <c r="R63" s="3"/>
    </row>
    <row r="64" spans="1:18" ht="23.25" customHeight="1" x14ac:dyDescent="0.5">
      <c r="A64" s="3"/>
      <c r="B64" s="3"/>
      <c r="C64" s="6"/>
      <c r="D64" s="6"/>
      <c r="E64" s="6"/>
      <c r="F64" s="6"/>
      <c r="G64" s="6"/>
      <c r="H64" s="6"/>
      <c r="I64" s="6"/>
      <c r="J64" s="3"/>
      <c r="K64" s="3"/>
      <c r="L64" s="3"/>
      <c r="M64" s="3"/>
      <c r="N64" s="3"/>
      <c r="O64" s="3"/>
      <c r="P64" s="3"/>
      <c r="Q64" s="3"/>
      <c r="R64" s="3"/>
    </row>
    <row r="65" spans="1:18" ht="23.25" customHeight="1" x14ac:dyDescent="0.5">
      <c r="A65" s="3"/>
      <c r="B65" s="3"/>
      <c r="C65" s="6"/>
      <c r="D65" s="6"/>
      <c r="E65" s="6"/>
      <c r="F65" s="6"/>
      <c r="G65" s="6"/>
      <c r="H65" s="6"/>
      <c r="I65" s="6"/>
      <c r="J65" s="3"/>
      <c r="K65" s="3"/>
      <c r="L65" s="3"/>
      <c r="M65" s="3"/>
      <c r="N65" s="3"/>
      <c r="O65" s="3"/>
      <c r="P65" s="3"/>
      <c r="Q65" s="3"/>
      <c r="R65" s="3"/>
    </row>
    <row r="66" spans="1:18" ht="23.25" customHeight="1" x14ac:dyDescent="0.5">
      <c r="A66" s="3"/>
      <c r="B66" s="3"/>
      <c r="C66" s="6"/>
      <c r="D66" s="6"/>
      <c r="E66" s="6"/>
      <c r="F66" s="6"/>
      <c r="G66" s="6"/>
      <c r="H66" s="6"/>
      <c r="I66" s="6"/>
      <c r="J66" s="3"/>
      <c r="K66" s="3"/>
      <c r="L66" s="3"/>
      <c r="M66" s="3"/>
      <c r="N66" s="3"/>
      <c r="O66" s="3"/>
      <c r="P66" s="3"/>
      <c r="Q66" s="3"/>
      <c r="R66" s="3"/>
    </row>
    <row r="67" spans="1:18" ht="23.25" customHeight="1" x14ac:dyDescent="0.5">
      <c r="A67" s="3"/>
      <c r="B67" s="3"/>
      <c r="C67" s="6"/>
      <c r="D67" s="6"/>
      <c r="E67" s="6"/>
      <c r="F67" s="6"/>
      <c r="G67" s="6"/>
      <c r="H67" s="6"/>
      <c r="I67" s="6"/>
      <c r="J67" s="3"/>
      <c r="K67" s="3"/>
      <c r="L67" s="3"/>
      <c r="M67" s="3"/>
      <c r="N67" s="3"/>
      <c r="O67" s="3"/>
      <c r="P67" s="3"/>
      <c r="Q67" s="3"/>
      <c r="R67" s="3"/>
    </row>
    <row r="68" spans="1:18" ht="23.25" customHeight="1" x14ac:dyDescent="0.5">
      <c r="A68" s="3"/>
      <c r="B68" s="3"/>
      <c r="C68" s="6"/>
      <c r="D68" s="6"/>
      <c r="E68" s="6"/>
      <c r="F68" s="6"/>
      <c r="G68" s="6"/>
      <c r="H68" s="6"/>
      <c r="I68" s="6"/>
      <c r="J68" s="3"/>
      <c r="K68" s="3"/>
      <c r="L68" s="3"/>
      <c r="M68" s="3"/>
      <c r="N68" s="3"/>
      <c r="O68" s="3"/>
      <c r="P68" s="3"/>
      <c r="Q68" s="3"/>
      <c r="R68" s="3"/>
    </row>
    <row r="69" spans="1:18" ht="23.25" customHeight="1" x14ac:dyDescent="0.5">
      <c r="A69" s="3"/>
      <c r="B69" s="3"/>
      <c r="C69" s="6"/>
      <c r="D69" s="6"/>
      <c r="E69" s="6"/>
      <c r="F69" s="6"/>
      <c r="G69" s="6"/>
      <c r="H69" s="6"/>
      <c r="I69" s="6"/>
      <c r="J69" s="3"/>
      <c r="K69" s="3"/>
      <c r="L69" s="3"/>
      <c r="M69" s="3"/>
      <c r="N69" s="3"/>
      <c r="O69" s="3"/>
      <c r="P69" s="3"/>
      <c r="Q69" s="3"/>
      <c r="R69" s="3"/>
    </row>
    <row r="70" spans="1:18" ht="23.25" customHeight="1" x14ac:dyDescent="0.5">
      <c r="A70" s="3"/>
      <c r="B70" s="3"/>
      <c r="C70" s="6"/>
      <c r="D70" s="6"/>
      <c r="E70" s="6"/>
      <c r="F70" s="6"/>
      <c r="G70" s="6"/>
      <c r="H70" s="6"/>
      <c r="I70" s="6"/>
      <c r="J70" s="3"/>
      <c r="K70" s="3"/>
      <c r="L70" s="3"/>
      <c r="M70" s="3"/>
      <c r="N70" s="3"/>
      <c r="O70" s="3"/>
      <c r="P70" s="3"/>
      <c r="Q70" s="3"/>
      <c r="R70" s="3"/>
    </row>
    <row r="71" spans="1:18" ht="23.25" customHeight="1" x14ac:dyDescent="0.5">
      <c r="A71" s="3"/>
      <c r="B71" s="3"/>
      <c r="C71" s="6"/>
      <c r="D71" s="6"/>
      <c r="E71" s="6"/>
      <c r="F71" s="6"/>
      <c r="G71" s="6"/>
      <c r="H71" s="6"/>
      <c r="I71" s="6"/>
      <c r="J71" s="3"/>
      <c r="K71" s="3"/>
      <c r="L71" s="3"/>
      <c r="M71" s="3"/>
      <c r="N71" s="3"/>
      <c r="O71" s="3"/>
      <c r="P71" s="3"/>
      <c r="Q71" s="3"/>
      <c r="R71" s="3"/>
    </row>
    <row r="72" spans="1:18" ht="23.25" customHeight="1" x14ac:dyDescent="0.5">
      <c r="A72" s="3"/>
      <c r="B72" s="3"/>
      <c r="C72" s="6"/>
      <c r="D72" s="6"/>
      <c r="E72" s="6"/>
      <c r="F72" s="6"/>
      <c r="G72" s="6"/>
      <c r="H72" s="6"/>
      <c r="I72" s="6"/>
      <c r="J72" s="3"/>
      <c r="K72" s="3"/>
      <c r="L72" s="3"/>
      <c r="M72" s="3"/>
      <c r="N72" s="3"/>
      <c r="O72" s="3"/>
      <c r="P72" s="3"/>
      <c r="Q72" s="3"/>
      <c r="R72" s="3"/>
    </row>
    <row r="73" spans="1:18" ht="23.25" customHeight="1" x14ac:dyDescent="0.5">
      <c r="A73" s="3"/>
      <c r="B73" s="3"/>
      <c r="C73" s="6"/>
      <c r="D73" s="6"/>
      <c r="E73" s="6"/>
      <c r="F73" s="6"/>
      <c r="G73" s="6"/>
      <c r="H73" s="6"/>
      <c r="I73" s="6"/>
      <c r="J73" s="3"/>
      <c r="K73" s="3"/>
      <c r="L73" s="3"/>
      <c r="M73" s="3"/>
      <c r="N73" s="3"/>
      <c r="O73" s="3"/>
      <c r="P73" s="3"/>
      <c r="Q73" s="3"/>
      <c r="R73" s="3"/>
    </row>
    <row r="74" spans="1:18" ht="23.25" customHeight="1" x14ac:dyDescent="0.5">
      <c r="A74" s="3"/>
      <c r="B74" s="3"/>
      <c r="C74" s="6"/>
      <c r="D74" s="6"/>
      <c r="E74" s="6"/>
      <c r="F74" s="6"/>
      <c r="G74" s="6"/>
      <c r="H74" s="6"/>
      <c r="I74" s="6"/>
      <c r="J74" s="3"/>
      <c r="K74" s="3"/>
      <c r="L74" s="3"/>
      <c r="M74" s="3"/>
      <c r="N74" s="3"/>
      <c r="O74" s="3"/>
      <c r="P74" s="3"/>
      <c r="Q74" s="3"/>
      <c r="R74" s="3"/>
    </row>
    <row r="75" spans="1:18" ht="23.25" customHeight="1" x14ac:dyDescent="0.5">
      <c r="A75" s="3"/>
      <c r="B75" s="3"/>
      <c r="C75" s="6"/>
      <c r="D75" s="6"/>
      <c r="E75" s="6"/>
      <c r="F75" s="6"/>
      <c r="G75" s="6"/>
      <c r="H75" s="6"/>
      <c r="I75" s="6"/>
      <c r="J75" s="3"/>
      <c r="K75" s="3"/>
      <c r="L75" s="3"/>
      <c r="M75" s="3"/>
      <c r="N75" s="3"/>
      <c r="O75" s="3"/>
      <c r="P75" s="3"/>
      <c r="Q75" s="3"/>
      <c r="R75" s="3"/>
    </row>
    <row r="76" spans="1:18" ht="23.25" customHeight="1" x14ac:dyDescent="0.5">
      <c r="A76" s="3"/>
      <c r="B76" s="3"/>
      <c r="C76" s="6"/>
      <c r="D76" s="6"/>
      <c r="E76" s="6"/>
      <c r="F76" s="6"/>
      <c r="G76" s="6"/>
      <c r="H76" s="6"/>
      <c r="I76" s="6"/>
      <c r="J76" s="3"/>
      <c r="K76" s="3"/>
      <c r="L76" s="3"/>
      <c r="M76" s="3"/>
      <c r="N76" s="3"/>
      <c r="O76" s="3"/>
      <c r="P76" s="3"/>
      <c r="Q76" s="3"/>
      <c r="R76" s="3"/>
    </row>
    <row r="77" spans="1:18" ht="23.25" customHeight="1" x14ac:dyDescent="0.5">
      <c r="A77" s="3"/>
      <c r="B77" s="3"/>
      <c r="C77" s="6"/>
      <c r="D77" s="6"/>
      <c r="E77" s="6"/>
      <c r="F77" s="6"/>
      <c r="G77" s="6"/>
      <c r="H77" s="6"/>
      <c r="I77" s="6"/>
      <c r="J77" s="3"/>
      <c r="K77" s="3"/>
      <c r="L77" s="3"/>
      <c r="M77" s="3"/>
      <c r="N77" s="3"/>
      <c r="O77" s="3"/>
      <c r="P77" s="3"/>
      <c r="Q77" s="3"/>
      <c r="R77" s="3"/>
    </row>
    <row r="78" spans="1:18" ht="23.25" customHeight="1" x14ac:dyDescent="0.5">
      <c r="A78" s="3"/>
      <c r="B78" s="3"/>
      <c r="C78" s="6"/>
      <c r="D78" s="6"/>
      <c r="E78" s="6"/>
      <c r="F78" s="6"/>
      <c r="G78" s="6"/>
      <c r="H78" s="6"/>
      <c r="I78" s="6"/>
      <c r="J78" s="3"/>
      <c r="K78" s="3"/>
      <c r="L78" s="3"/>
      <c r="M78" s="3"/>
      <c r="N78" s="3"/>
      <c r="O78" s="3"/>
      <c r="P78" s="3"/>
      <c r="Q78" s="3"/>
      <c r="R78" s="3"/>
    </row>
    <row r="79" spans="1:18" ht="23.25" customHeight="1" x14ac:dyDescent="0.5">
      <c r="A79" s="3"/>
      <c r="B79" s="3"/>
      <c r="C79" s="6"/>
      <c r="D79" s="6"/>
      <c r="E79" s="6"/>
      <c r="F79" s="6"/>
      <c r="G79" s="6"/>
      <c r="H79" s="6"/>
      <c r="I79" s="6"/>
      <c r="J79" s="3"/>
      <c r="K79" s="3"/>
      <c r="L79" s="3"/>
      <c r="M79" s="3"/>
      <c r="N79" s="3"/>
      <c r="O79" s="3"/>
      <c r="P79" s="3"/>
      <c r="Q79" s="3"/>
      <c r="R79" s="3"/>
    </row>
    <row r="80" spans="1:18" ht="23.25" customHeight="1" x14ac:dyDescent="0.5">
      <c r="A80" s="3"/>
      <c r="B80" s="3"/>
      <c r="C80" s="6"/>
      <c r="D80" s="6"/>
      <c r="E80" s="6"/>
      <c r="F80" s="6"/>
      <c r="G80" s="6"/>
      <c r="H80" s="6"/>
      <c r="I80" s="6"/>
      <c r="J80" s="3"/>
      <c r="K80" s="3"/>
      <c r="L80" s="3"/>
      <c r="M80" s="3"/>
      <c r="N80" s="3"/>
      <c r="O80" s="3"/>
      <c r="P80" s="3"/>
      <c r="Q80" s="3"/>
      <c r="R80" s="3"/>
    </row>
    <row r="81" spans="1:18" ht="23.25" customHeight="1" x14ac:dyDescent="0.5">
      <c r="A81" s="3"/>
      <c r="B81" s="3"/>
      <c r="C81" s="6"/>
      <c r="D81" s="6"/>
      <c r="E81" s="6"/>
      <c r="F81" s="6"/>
      <c r="G81" s="6"/>
      <c r="H81" s="6"/>
      <c r="I81" s="6"/>
      <c r="J81" s="3"/>
      <c r="K81" s="3"/>
      <c r="L81" s="3"/>
      <c r="M81" s="3"/>
      <c r="N81" s="3"/>
      <c r="O81" s="3"/>
      <c r="P81" s="3"/>
      <c r="Q81" s="3"/>
      <c r="R81" s="3"/>
    </row>
    <row r="82" spans="1:18" ht="23.25" customHeight="1" x14ac:dyDescent="0.5">
      <c r="A82" s="3"/>
      <c r="B82" s="3"/>
      <c r="C82" s="6"/>
      <c r="D82" s="6"/>
      <c r="E82" s="6"/>
      <c r="F82" s="6"/>
      <c r="G82" s="6"/>
      <c r="H82" s="6"/>
      <c r="I82" s="6"/>
      <c r="J82" s="3"/>
      <c r="K82" s="3"/>
      <c r="L82" s="3"/>
      <c r="M82" s="3"/>
      <c r="N82" s="3"/>
      <c r="O82" s="3"/>
      <c r="P82" s="3"/>
      <c r="Q82" s="3"/>
      <c r="R82" s="3"/>
    </row>
    <row r="83" spans="1:18" ht="23.25" customHeight="1" x14ac:dyDescent="0.5">
      <c r="A83" s="3"/>
      <c r="B83" s="3"/>
      <c r="C83" s="6"/>
      <c r="D83" s="6"/>
      <c r="E83" s="6"/>
      <c r="F83" s="6"/>
      <c r="G83" s="6"/>
      <c r="H83" s="6"/>
      <c r="I83" s="6"/>
      <c r="J83" s="3"/>
      <c r="K83" s="3"/>
      <c r="L83" s="3"/>
      <c r="M83" s="3"/>
      <c r="N83" s="3"/>
      <c r="O83" s="3"/>
      <c r="P83" s="3"/>
      <c r="Q83" s="3"/>
      <c r="R83" s="3"/>
    </row>
    <row r="84" spans="1:18" ht="23.25" customHeight="1" x14ac:dyDescent="0.5">
      <c r="A84" s="3"/>
      <c r="B84" s="3"/>
      <c r="C84" s="6"/>
      <c r="D84" s="6"/>
      <c r="E84" s="6"/>
      <c r="F84" s="6"/>
      <c r="G84" s="6"/>
      <c r="H84" s="6"/>
      <c r="I84" s="6"/>
      <c r="J84" s="3"/>
      <c r="K84" s="3"/>
      <c r="L84" s="3"/>
      <c r="M84" s="3"/>
      <c r="N84" s="3"/>
      <c r="O84" s="3"/>
      <c r="P84" s="3"/>
      <c r="Q84" s="3"/>
      <c r="R84" s="3"/>
    </row>
    <row r="85" spans="1:18" ht="23.25" customHeight="1" x14ac:dyDescent="0.5">
      <c r="A85" s="3"/>
      <c r="B85" s="3"/>
      <c r="C85" s="6"/>
      <c r="D85" s="6"/>
      <c r="E85" s="6"/>
      <c r="F85" s="6"/>
      <c r="G85" s="6"/>
      <c r="H85" s="6"/>
      <c r="I85" s="6"/>
      <c r="J85" s="3"/>
      <c r="K85" s="3"/>
      <c r="L85" s="3"/>
      <c r="M85" s="3"/>
      <c r="N85" s="3"/>
      <c r="O85" s="3"/>
      <c r="P85" s="3"/>
      <c r="Q85" s="3"/>
      <c r="R85" s="3"/>
    </row>
    <row r="86" spans="1:18" ht="23.25" customHeight="1" x14ac:dyDescent="0.5">
      <c r="A86" s="3"/>
      <c r="B86" s="3"/>
      <c r="C86" s="6"/>
      <c r="D86" s="6"/>
      <c r="E86" s="6"/>
      <c r="F86" s="6"/>
      <c r="G86" s="6"/>
      <c r="H86" s="6"/>
      <c r="I86" s="6"/>
      <c r="J86" s="3"/>
      <c r="K86" s="3"/>
      <c r="L86" s="3"/>
      <c r="M86" s="3"/>
      <c r="N86" s="3"/>
      <c r="O86" s="3"/>
      <c r="P86" s="3"/>
      <c r="Q86" s="3"/>
      <c r="R86" s="3"/>
    </row>
    <row r="87" spans="1:18" ht="23.25" customHeight="1" x14ac:dyDescent="0.5">
      <c r="A87" s="3"/>
      <c r="B87" s="3"/>
      <c r="C87" s="6"/>
      <c r="D87" s="6"/>
      <c r="E87" s="6"/>
      <c r="F87" s="6"/>
      <c r="G87" s="6"/>
      <c r="H87" s="6"/>
      <c r="I87" s="6"/>
      <c r="J87" s="3"/>
      <c r="K87" s="3"/>
      <c r="L87" s="3"/>
      <c r="M87" s="3"/>
      <c r="N87" s="3"/>
      <c r="O87" s="3"/>
      <c r="P87" s="3"/>
      <c r="Q87" s="3"/>
      <c r="R87" s="3"/>
    </row>
    <row r="88" spans="1:18" ht="23.25" customHeight="1" x14ac:dyDescent="0.5">
      <c r="A88" s="3"/>
      <c r="B88" s="3"/>
      <c r="C88" s="6"/>
      <c r="D88" s="6"/>
      <c r="E88" s="6"/>
      <c r="F88" s="6"/>
      <c r="G88" s="6"/>
      <c r="H88" s="6"/>
      <c r="I88" s="6"/>
      <c r="J88" s="3"/>
      <c r="K88" s="3"/>
      <c r="L88" s="3"/>
      <c r="M88" s="3"/>
      <c r="N88" s="3"/>
      <c r="O88" s="3"/>
      <c r="P88" s="3"/>
      <c r="Q88" s="3"/>
      <c r="R88" s="3"/>
    </row>
    <row r="89" spans="1:18" ht="23.25" customHeight="1" x14ac:dyDescent="0.5">
      <c r="A89" s="3"/>
      <c r="B89" s="3"/>
      <c r="C89" s="6"/>
      <c r="D89" s="6"/>
      <c r="E89" s="6"/>
      <c r="F89" s="6"/>
      <c r="G89" s="6"/>
      <c r="H89" s="6"/>
      <c r="I89" s="6"/>
      <c r="J89" s="3"/>
      <c r="K89" s="3"/>
      <c r="L89" s="3"/>
      <c r="M89" s="3"/>
      <c r="N89" s="3"/>
      <c r="O89" s="3"/>
      <c r="P89" s="3"/>
      <c r="Q89" s="3"/>
      <c r="R89" s="3"/>
    </row>
    <row r="90" spans="1:18" ht="23.25" customHeight="1" x14ac:dyDescent="0.5">
      <c r="A90" s="3"/>
      <c r="B90" s="3"/>
      <c r="C90" s="6"/>
      <c r="D90" s="6"/>
      <c r="E90" s="6"/>
      <c r="F90" s="6"/>
      <c r="G90" s="6"/>
      <c r="H90" s="6"/>
      <c r="I90" s="6"/>
      <c r="J90" s="3"/>
      <c r="K90" s="3"/>
      <c r="L90" s="3"/>
      <c r="M90" s="3"/>
      <c r="N90" s="3"/>
      <c r="O90" s="3"/>
      <c r="P90" s="3"/>
      <c r="Q90" s="3"/>
      <c r="R90" s="3"/>
    </row>
    <row r="91" spans="1:18" ht="23.25" customHeight="1" x14ac:dyDescent="0.5">
      <c r="A91" s="3"/>
      <c r="B91" s="3"/>
      <c r="C91" s="6"/>
      <c r="D91" s="6"/>
      <c r="E91" s="6"/>
      <c r="F91" s="6"/>
      <c r="G91" s="6"/>
      <c r="H91" s="6"/>
      <c r="I91" s="6"/>
      <c r="J91" s="3"/>
      <c r="K91" s="3"/>
      <c r="L91" s="3"/>
      <c r="M91" s="3"/>
      <c r="N91" s="3"/>
      <c r="O91" s="3"/>
      <c r="P91" s="3"/>
      <c r="Q91" s="3"/>
      <c r="R91" s="3"/>
    </row>
    <row r="92" spans="1:18" ht="23.25" customHeight="1" x14ac:dyDescent="0.5">
      <c r="A92" s="3"/>
      <c r="B92" s="3"/>
      <c r="C92" s="6"/>
      <c r="D92" s="6"/>
      <c r="E92" s="6"/>
      <c r="F92" s="6"/>
      <c r="G92" s="6"/>
      <c r="H92" s="6"/>
      <c r="I92" s="6"/>
      <c r="J92" s="3"/>
      <c r="K92" s="3"/>
      <c r="L92" s="3"/>
      <c r="M92" s="3"/>
      <c r="N92" s="3"/>
      <c r="O92" s="3"/>
      <c r="P92" s="3"/>
      <c r="Q92" s="3"/>
      <c r="R92" s="3"/>
    </row>
    <row r="93" spans="1:18" ht="23.25" customHeight="1" x14ac:dyDescent="0.5">
      <c r="A93" s="3"/>
      <c r="B93" s="3"/>
      <c r="C93" s="6"/>
      <c r="D93" s="6"/>
      <c r="E93" s="6"/>
      <c r="F93" s="6"/>
      <c r="G93" s="6"/>
      <c r="H93" s="6"/>
      <c r="I93" s="6"/>
      <c r="J93" s="3"/>
      <c r="K93" s="3"/>
      <c r="L93" s="3"/>
      <c r="M93" s="3"/>
      <c r="N93" s="3"/>
      <c r="O93" s="3"/>
      <c r="P93" s="3"/>
      <c r="Q93" s="3"/>
      <c r="R93" s="3"/>
    </row>
    <row r="94" spans="1:18" ht="23.25" customHeight="1" x14ac:dyDescent="0.5">
      <c r="A94" s="3"/>
      <c r="B94" s="3"/>
      <c r="C94" s="6"/>
      <c r="D94" s="6"/>
      <c r="E94" s="6"/>
      <c r="F94" s="6"/>
      <c r="G94" s="6"/>
      <c r="H94" s="6"/>
      <c r="I94" s="6"/>
      <c r="J94" s="3"/>
      <c r="K94" s="3"/>
      <c r="L94" s="3"/>
      <c r="M94" s="3"/>
      <c r="N94" s="3"/>
      <c r="O94" s="3"/>
      <c r="P94" s="3"/>
      <c r="Q94" s="3"/>
      <c r="R94" s="3"/>
    </row>
    <row r="95" spans="1:18" ht="23.25" customHeight="1" x14ac:dyDescent="0.5">
      <c r="A95" s="3"/>
      <c r="B95" s="3"/>
      <c r="C95" s="6"/>
      <c r="D95" s="6"/>
      <c r="E95" s="6"/>
      <c r="F95" s="6"/>
      <c r="G95" s="6"/>
      <c r="H95" s="6"/>
      <c r="I95" s="6"/>
      <c r="J95" s="3"/>
      <c r="K95" s="3"/>
      <c r="L95" s="3"/>
      <c r="M95" s="3"/>
      <c r="N95" s="3"/>
      <c r="O95" s="3"/>
      <c r="P95" s="3"/>
      <c r="Q95" s="3"/>
      <c r="R95" s="3"/>
    </row>
    <row r="96" spans="1:18" ht="23.25" customHeight="1" x14ac:dyDescent="0.5">
      <c r="A96" s="3"/>
      <c r="B96" s="3"/>
      <c r="C96" s="6"/>
      <c r="D96" s="6"/>
      <c r="E96" s="6"/>
      <c r="F96" s="6"/>
      <c r="G96" s="6"/>
      <c r="H96" s="6"/>
      <c r="I96" s="6"/>
      <c r="J96" s="3"/>
      <c r="K96" s="3"/>
      <c r="L96" s="3"/>
      <c r="M96" s="3"/>
      <c r="N96" s="3"/>
      <c r="O96" s="3"/>
      <c r="P96" s="3"/>
      <c r="Q96" s="3"/>
      <c r="R96" s="3"/>
    </row>
    <row r="97" spans="1:18" ht="23.25" customHeight="1" x14ac:dyDescent="0.5">
      <c r="A97" s="3"/>
      <c r="B97" s="3"/>
      <c r="C97" s="6"/>
      <c r="D97" s="6"/>
      <c r="E97" s="6"/>
      <c r="F97" s="6"/>
      <c r="G97" s="6"/>
      <c r="H97" s="6"/>
      <c r="I97" s="6"/>
      <c r="J97" s="3"/>
      <c r="K97" s="3"/>
      <c r="L97" s="3"/>
      <c r="M97" s="3"/>
      <c r="N97" s="3"/>
      <c r="O97" s="3"/>
      <c r="P97" s="3"/>
      <c r="Q97" s="3"/>
      <c r="R97" s="3"/>
    </row>
    <row r="98" spans="1:18" ht="23.25" customHeight="1" x14ac:dyDescent="0.5">
      <c r="A98" s="3"/>
      <c r="B98" s="3"/>
      <c r="C98" s="6"/>
      <c r="D98" s="6"/>
      <c r="E98" s="6"/>
      <c r="F98" s="6"/>
      <c r="G98" s="6"/>
      <c r="H98" s="6"/>
      <c r="I98" s="6"/>
      <c r="J98" s="3"/>
      <c r="K98" s="3"/>
      <c r="L98" s="3"/>
      <c r="M98" s="3"/>
      <c r="N98" s="3"/>
      <c r="O98" s="3"/>
      <c r="P98" s="3"/>
      <c r="Q98" s="3"/>
      <c r="R98" s="3"/>
    </row>
    <row r="99" spans="1:18" ht="23.25" customHeight="1" x14ac:dyDescent="0.5">
      <c r="A99" s="3"/>
      <c r="B99" s="3"/>
      <c r="C99" s="6"/>
      <c r="D99" s="6"/>
      <c r="E99" s="6"/>
      <c r="F99" s="6"/>
      <c r="G99" s="6"/>
      <c r="H99" s="6"/>
      <c r="I99" s="6"/>
      <c r="J99" s="3"/>
      <c r="K99" s="3"/>
      <c r="L99" s="3"/>
      <c r="M99" s="3"/>
      <c r="N99" s="3"/>
      <c r="O99" s="3"/>
      <c r="P99" s="3"/>
      <c r="Q99" s="3"/>
      <c r="R99" s="3"/>
    </row>
    <row r="100" spans="1:18" ht="23.25" customHeight="1" x14ac:dyDescent="0.5">
      <c r="A100" s="3"/>
      <c r="B100" s="3"/>
      <c r="C100" s="6"/>
      <c r="D100" s="6"/>
      <c r="E100" s="6"/>
      <c r="F100" s="6"/>
      <c r="G100" s="6"/>
      <c r="H100" s="6"/>
      <c r="I100" s="6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3.25" customHeight="1" x14ac:dyDescent="0.5">
      <c r="A101" s="3"/>
      <c r="B101" s="3"/>
      <c r="C101" s="6"/>
      <c r="D101" s="6"/>
      <c r="E101" s="6"/>
      <c r="F101" s="6"/>
      <c r="G101" s="6"/>
      <c r="H101" s="6"/>
      <c r="I101" s="6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3.25" customHeight="1" x14ac:dyDescent="0.5">
      <c r="A102" s="3"/>
      <c r="B102" s="3"/>
      <c r="C102" s="6"/>
      <c r="D102" s="6"/>
      <c r="E102" s="6"/>
      <c r="F102" s="6"/>
      <c r="G102" s="6"/>
      <c r="H102" s="6"/>
      <c r="I102" s="6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3.25" customHeight="1" x14ac:dyDescent="0.5">
      <c r="A103" s="3"/>
      <c r="B103" s="3"/>
      <c r="C103" s="6"/>
      <c r="D103" s="6"/>
      <c r="E103" s="6"/>
      <c r="F103" s="6"/>
      <c r="G103" s="6"/>
      <c r="H103" s="6"/>
      <c r="I103" s="6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3.25" customHeight="1" x14ac:dyDescent="0.5">
      <c r="A104" s="3"/>
      <c r="B104" s="3"/>
      <c r="C104" s="6"/>
      <c r="D104" s="6"/>
      <c r="E104" s="6"/>
      <c r="F104" s="6"/>
      <c r="G104" s="6"/>
      <c r="H104" s="6"/>
      <c r="I104" s="6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3.25" customHeight="1" x14ac:dyDescent="0.5">
      <c r="A105" s="3"/>
      <c r="B105" s="3"/>
      <c r="C105" s="6"/>
      <c r="D105" s="6"/>
      <c r="E105" s="6"/>
      <c r="F105" s="6"/>
      <c r="G105" s="6"/>
      <c r="H105" s="6"/>
      <c r="I105" s="6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3.25" customHeight="1" x14ac:dyDescent="0.5">
      <c r="A106" s="3"/>
      <c r="B106" s="3"/>
      <c r="C106" s="6"/>
      <c r="D106" s="6"/>
      <c r="E106" s="6"/>
      <c r="F106" s="6"/>
      <c r="G106" s="6"/>
      <c r="H106" s="6"/>
      <c r="I106" s="6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3.25" customHeight="1" x14ac:dyDescent="0.5">
      <c r="A107" s="3"/>
      <c r="B107" s="3"/>
      <c r="C107" s="6"/>
      <c r="D107" s="6"/>
      <c r="E107" s="6"/>
      <c r="F107" s="6"/>
      <c r="G107" s="6"/>
      <c r="H107" s="6"/>
      <c r="I107" s="6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3.25" customHeight="1" x14ac:dyDescent="0.5">
      <c r="A108" s="3"/>
      <c r="B108" s="3"/>
      <c r="C108" s="6"/>
      <c r="D108" s="6"/>
      <c r="E108" s="6"/>
      <c r="F108" s="6"/>
      <c r="G108" s="6"/>
      <c r="H108" s="6"/>
      <c r="I108" s="6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3.25" customHeight="1" x14ac:dyDescent="0.5">
      <c r="A109" s="3"/>
      <c r="B109" s="3"/>
      <c r="C109" s="6"/>
      <c r="D109" s="6"/>
      <c r="E109" s="6"/>
      <c r="F109" s="6"/>
      <c r="G109" s="6"/>
      <c r="H109" s="6"/>
      <c r="I109" s="6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3.25" customHeight="1" x14ac:dyDescent="0.5">
      <c r="A110" s="3"/>
      <c r="B110" s="3"/>
      <c r="C110" s="6"/>
      <c r="D110" s="6"/>
      <c r="E110" s="6"/>
      <c r="F110" s="6"/>
      <c r="G110" s="6"/>
      <c r="H110" s="6"/>
      <c r="I110" s="6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3.25" customHeight="1" x14ac:dyDescent="0.5">
      <c r="A111" s="3"/>
      <c r="B111" s="3"/>
      <c r="C111" s="6"/>
      <c r="D111" s="6"/>
      <c r="E111" s="6"/>
      <c r="F111" s="6"/>
      <c r="G111" s="6"/>
      <c r="H111" s="6"/>
      <c r="I111" s="6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3.25" customHeight="1" x14ac:dyDescent="0.5">
      <c r="A112" s="3"/>
      <c r="B112" s="3"/>
      <c r="C112" s="6"/>
      <c r="D112" s="6"/>
      <c r="E112" s="6"/>
      <c r="F112" s="6"/>
      <c r="G112" s="6"/>
      <c r="H112" s="6"/>
      <c r="I112" s="6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3.25" customHeight="1" x14ac:dyDescent="0.5">
      <c r="A113" s="3"/>
      <c r="B113" s="3"/>
      <c r="C113" s="6"/>
      <c r="D113" s="6"/>
      <c r="E113" s="6"/>
      <c r="F113" s="6"/>
      <c r="G113" s="6"/>
      <c r="H113" s="6"/>
      <c r="I113" s="6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3.25" customHeight="1" x14ac:dyDescent="0.5">
      <c r="A114" s="3"/>
      <c r="B114" s="3"/>
      <c r="C114" s="6"/>
      <c r="D114" s="6"/>
      <c r="E114" s="6"/>
      <c r="F114" s="6"/>
      <c r="G114" s="6"/>
      <c r="H114" s="6"/>
      <c r="I114" s="6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3.25" customHeight="1" x14ac:dyDescent="0.5">
      <c r="A115" s="3"/>
      <c r="B115" s="3"/>
      <c r="C115" s="6"/>
      <c r="D115" s="6"/>
      <c r="E115" s="6"/>
      <c r="F115" s="6"/>
      <c r="G115" s="6"/>
      <c r="H115" s="6"/>
      <c r="I115" s="6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3.25" customHeight="1" x14ac:dyDescent="0.5">
      <c r="A116" s="3"/>
      <c r="B116" s="3"/>
      <c r="C116" s="6"/>
      <c r="D116" s="6"/>
      <c r="E116" s="6"/>
      <c r="F116" s="6"/>
      <c r="G116" s="6"/>
      <c r="H116" s="6"/>
      <c r="I116" s="6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3.25" customHeight="1" x14ac:dyDescent="0.5">
      <c r="A117" s="3"/>
      <c r="B117" s="3"/>
      <c r="C117" s="6"/>
      <c r="D117" s="6"/>
      <c r="E117" s="6"/>
      <c r="F117" s="6"/>
      <c r="G117" s="6"/>
      <c r="H117" s="6"/>
      <c r="I117" s="6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3.25" customHeight="1" x14ac:dyDescent="0.5">
      <c r="A118" s="3"/>
      <c r="B118" s="3"/>
      <c r="C118" s="6"/>
      <c r="D118" s="6"/>
      <c r="E118" s="6"/>
      <c r="F118" s="6"/>
      <c r="G118" s="6"/>
      <c r="H118" s="6"/>
      <c r="I118" s="6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3.25" customHeight="1" x14ac:dyDescent="0.5">
      <c r="A119" s="3"/>
      <c r="B119" s="3"/>
      <c r="C119" s="6"/>
      <c r="D119" s="6"/>
      <c r="E119" s="6"/>
      <c r="F119" s="6"/>
      <c r="G119" s="6"/>
      <c r="H119" s="6"/>
      <c r="I119" s="6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 customHeight="1" x14ac:dyDescent="0.5">
      <c r="A120" s="3"/>
      <c r="B120" s="3"/>
      <c r="C120" s="6"/>
      <c r="D120" s="6"/>
      <c r="E120" s="6"/>
      <c r="F120" s="6"/>
      <c r="G120" s="6"/>
      <c r="H120" s="6"/>
      <c r="I120" s="6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 customHeight="1" x14ac:dyDescent="0.5">
      <c r="A121" s="3"/>
      <c r="B121" s="3"/>
      <c r="C121" s="6"/>
      <c r="D121" s="6"/>
      <c r="E121" s="6"/>
      <c r="F121" s="6"/>
      <c r="G121" s="6"/>
      <c r="H121" s="6"/>
      <c r="I121" s="6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 customHeight="1" x14ac:dyDescent="0.5">
      <c r="A122" s="3"/>
      <c r="B122" s="3"/>
      <c r="C122" s="6"/>
      <c r="D122" s="6"/>
      <c r="E122" s="6"/>
      <c r="F122" s="6"/>
      <c r="G122" s="6"/>
      <c r="H122" s="6"/>
      <c r="I122" s="6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 customHeight="1" x14ac:dyDescent="0.5">
      <c r="A123" s="3"/>
      <c r="B123" s="3"/>
      <c r="C123" s="6"/>
      <c r="D123" s="6"/>
      <c r="E123" s="6"/>
      <c r="F123" s="6"/>
      <c r="G123" s="6"/>
      <c r="H123" s="6"/>
      <c r="I123" s="6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 customHeight="1" x14ac:dyDescent="0.5">
      <c r="A124" s="3"/>
      <c r="B124" s="3"/>
      <c r="C124" s="6"/>
      <c r="D124" s="6"/>
      <c r="E124" s="6"/>
      <c r="F124" s="6"/>
      <c r="G124" s="6"/>
      <c r="H124" s="6"/>
      <c r="I124" s="6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 customHeight="1" x14ac:dyDescent="0.5">
      <c r="A125" s="3"/>
      <c r="B125" s="3"/>
      <c r="C125" s="6"/>
      <c r="D125" s="6"/>
      <c r="E125" s="6"/>
      <c r="F125" s="6"/>
      <c r="G125" s="6"/>
      <c r="H125" s="6"/>
      <c r="I125" s="6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 customHeight="1" x14ac:dyDescent="0.5">
      <c r="A126" s="3"/>
      <c r="B126" s="3"/>
      <c r="C126" s="6"/>
      <c r="D126" s="6"/>
      <c r="E126" s="6"/>
      <c r="F126" s="6"/>
      <c r="G126" s="6"/>
      <c r="H126" s="6"/>
      <c r="I126" s="6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 customHeight="1" x14ac:dyDescent="0.5">
      <c r="A127" s="3"/>
      <c r="B127" s="3"/>
      <c r="C127" s="6"/>
      <c r="D127" s="6"/>
      <c r="E127" s="6"/>
      <c r="F127" s="6"/>
      <c r="G127" s="6"/>
      <c r="H127" s="6"/>
      <c r="I127" s="6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 customHeight="1" x14ac:dyDescent="0.5">
      <c r="A128" s="3"/>
      <c r="B128" s="3"/>
      <c r="C128" s="6"/>
      <c r="D128" s="6"/>
      <c r="E128" s="6"/>
      <c r="F128" s="6"/>
      <c r="G128" s="6"/>
      <c r="H128" s="6"/>
      <c r="I128" s="6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 customHeight="1" x14ac:dyDescent="0.5">
      <c r="A129" s="3"/>
      <c r="B129" s="3"/>
      <c r="C129" s="6"/>
      <c r="D129" s="6"/>
      <c r="E129" s="6"/>
      <c r="F129" s="6"/>
      <c r="G129" s="6"/>
      <c r="H129" s="6"/>
      <c r="I129" s="6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 customHeight="1" x14ac:dyDescent="0.5">
      <c r="A130" s="3"/>
      <c r="B130" s="3"/>
      <c r="C130" s="6"/>
      <c r="D130" s="6"/>
      <c r="E130" s="6"/>
      <c r="F130" s="6"/>
      <c r="G130" s="6"/>
      <c r="H130" s="6"/>
      <c r="I130" s="6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 customHeight="1" x14ac:dyDescent="0.5">
      <c r="A131" s="3"/>
      <c r="B131" s="3"/>
      <c r="C131" s="6"/>
      <c r="D131" s="6"/>
      <c r="E131" s="6"/>
      <c r="F131" s="6"/>
      <c r="G131" s="6"/>
      <c r="H131" s="6"/>
      <c r="I131" s="6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 customHeight="1" x14ac:dyDescent="0.5">
      <c r="A132" s="3"/>
      <c r="B132" s="3"/>
      <c r="C132" s="6"/>
      <c r="D132" s="6"/>
      <c r="E132" s="6"/>
      <c r="F132" s="6"/>
      <c r="G132" s="6"/>
      <c r="H132" s="6"/>
      <c r="I132" s="6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 customHeight="1" x14ac:dyDescent="0.5">
      <c r="A133" s="3"/>
      <c r="B133" s="3"/>
      <c r="C133" s="6"/>
      <c r="D133" s="6"/>
      <c r="E133" s="6"/>
      <c r="F133" s="6"/>
      <c r="G133" s="6"/>
      <c r="H133" s="6"/>
      <c r="I133" s="6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 customHeight="1" x14ac:dyDescent="0.5">
      <c r="A134" s="3"/>
      <c r="B134" s="3"/>
      <c r="C134" s="6"/>
      <c r="D134" s="6"/>
      <c r="E134" s="6"/>
      <c r="F134" s="6"/>
      <c r="G134" s="6"/>
      <c r="H134" s="6"/>
      <c r="I134" s="6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 customHeight="1" x14ac:dyDescent="0.5">
      <c r="A135" s="3"/>
      <c r="B135" s="3"/>
      <c r="C135" s="6"/>
      <c r="D135" s="6"/>
      <c r="E135" s="6"/>
      <c r="F135" s="6"/>
      <c r="G135" s="6"/>
      <c r="H135" s="6"/>
      <c r="I135" s="6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 customHeight="1" x14ac:dyDescent="0.5">
      <c r="A136" s="3"/>
      <c r="B136" s="3"/>
      <c r="C136" s="6"/>
      <c r="D136" s="6"/>
      <c r="E136" s="6"/>
      <c r="F136" s="6"/>
      <c r="G136" s="6"/>
      <c r="H136" s="6"/>
      <c r="I136" s="6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 customHeight="1" x14ac:dyDescent="0.5">
      <c r="A137" s="3"/>
      <c r="B137" s="3"/>
      <c r="C137" s="6"/>
      <c r="D137" s="6"/>
      <c r="E137" s="6"/>
      <c r="F137" s="6"/>
      <c r="G137" s="6"/>
      <c r="H137" s="6"/>
      <c r="I137" s="6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 customHeight="1" x14ac:dyDescent="0.5">
      <c r="A138" s="3"/>
      <c r="B138" s="3"/>
      <c r="C138" s="6"/>
      <c r="D138" s="6"/>
      <c r="E138" s="6"/>
      <c r="F138" s="6"/>
      <c r="G138" s="6"/>
      <c r="H138" s="6"/>
      <c r="I138" s="6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 customHeight="1" x14ac:dyDescent="0.5">
      <c r="A139" s="3"/>
      <c r="B139" s="3"/>
      <c r="C139" s="6"/>
      <c r="D139" s="6"/>
      <c r="E139" s="6"/>
      <c r="F139" s="6"/>
      <c r="G139" s="6"/>
      <c r="H139" s="6"/>
      <c r="I139" s="6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 customHeight="1" x14ac:dyDescent="0.5">
      <c r="A140" s="3"/>
      <c r="B140" s="3"/>
      <c r="C140" s="6"/>
      <c r="D140" s="6"/>
      <c r="E140" s="6"/>
      <c r="F140" s="6"/>
      <c r="G140" s="6"/>
      <c r="H140" s="6"/>
      <c r="I140" s="6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 customHeight="1" x14ac:dyDescent="0.5">
      <c r="A141" s="3"/>
      <c r="B141" s="3"/>
      <c r="C141" s="6"/>
      <c r="D141" s="6"/>
      <c r="E141" s="6"/>
      <c r="F141" s="6"/>
      <c r="G141" s="6"/>
      <c r="H141" s="6"/>
      <c r="I141" s="6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 customHeight="1" x14ac:dyDescent="0.5">
      <c r="A142" s="3"/>
      <c r="B142" s="3"/>
      <c r="C142" s="6"/>
      <c r="D142" s="6"/>
      <c r="E142" s="6"/>
      <c r="F142" s="6"/>
      <c r="G142" s="6"/>
      <c r="H142" s="6"/>
      <c r="I142" s="6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 customHeight="1" x14ac:dyDescent="0.5">
      <c r="A143" s="3"/>
      <c r="B143" s="3"/>
      <c r="C143" s="6"/>
      <c r="D143" s="6"/>
      <c r="E143" s="6"/>
      <c r="F143" s="6"/>
      <c r="G143" s="6"/>
      <c r="H143" s="6"/>
      <c r="I143" s="6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 customHeight="1" x14ac:dyDescent="0.5">
      <c r="A144" s="3"/>
      <c r="B144" s="3"/>
      <c r="C144" s="6"/>
      <c r="D144" s="6"/>
      <c r="E144" s="6"/>
      <c r="F144" s="6"/>
      <c r="G144" s="6"/>
      <c r="H144" s="6"/>
      <c r="I144" s="6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 customHeight="1" x14ac:dyDescent="0.5">
      <c r="A145" s="3"/>
      <c r="B145" s="3"/>
      <c r="C145" s="6"/>
      <c r="D145" s="6"/>
      <c r="E145" s="6"/>
      <c r="F145" s="6"/>
      <c r="G145" s="6"/>
      <c r="H145" s="6"/>
      <c r="I145" s="6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 customHeight="1" x14ac:dyDescent="0.5">
      <c r="A146" s="3"/>
      <c r="B146" s="3"/>
      <c r="C146" s="6"/>
      <c r="D146" s="6"/>
      <c r="E146" s="6"/>
      <c r="F146" s="6"/>
      <c r="G146" s="6"/>
      <c r="H146" s="6"/>
      <c r="I146" s="6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 customHeight="1" x14ac:dyDescent="0.5">
      <c r="A147" s="3"/>
      <c r="B147" s="3"/>
      <c r="C147" s="6"/>
      <c r="D147" s="6"/>
      <c r="E147" s="6"/>
      <c r="F147" s="6"/>
      <c r="G147" s="6"/>
      <c r="H147" s="6"/>
      <c r="I147" s="6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 customHeight="1" x14ac:dyDescent="0.5">
      <c r="A148" s="3"/>
      <c r="B148" s="3"/>
      <c r="C148" s="6"/>
      <c r="D148" s="6"/>
      <c r="E148" s="6"/>
      <c r="F148" s="6"/>
      <c r="G148" s="6"/>
      <c r="H148" s="6"/>
      <c r="I148" s="6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 customHeight="1" x14ac:dyDescent="0.5">
      <c r="A149" s="3"/>
      <c r="B149" s="3"/>
      <c r="C149" s="6"/>
      <c r="D149" s="6"/>
      <c r="E149" s="6"/>
      <c r="F149" s="6"/>
      <c r="G149" s="6"/>
      <c r="H149" s="6"/>
      <c r="I149" s="6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 customHeight="1" x14ac:dyDescent="0.5">
      <c r="A150" s="3"/>
      <c r="B150" s="3"/>
      <c r="C150" s="6"/>
      <c r="D150" s="6"/>
      <c r="E150" s="6"/>
      <c r="F150" s="6"/>
      <c r="G150" s="6"/>
      <c r="H150" s="6"/>
      <c r="I150" s="6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 customHeight="1" x14ac:dyDescent="0.5">
      <c r="A151" s="3"/>
      <c r="B151" s="3"/>
      <c r="C151" s="6"/>
      <c r="D151" s="6"/>
      <c r="E151" s="6"/>
      <c r="F151" s="6"/>
      <c r="G151" s="6"/>
      <c r="H151" s="6"/>
      <c r="I151" s="6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 customHeight="1" x14ac:dyDescent="0.5">
      <c r="A152" s="3"/>
      <c r="B152" s="3"/>
      <c r="C152" s="6"/>
      <c r="D152" s="6"/>
      <c r="E152" s="6"/>
      <c r="F152" s="6"/>
      <c r="G152" s="6"/>
      <c r="H152" s="6"/>
      <c r="I152" s="6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 customHeight="1" x14ac:dyDescent="0.5">
      <c r="A153" s="3"/>
      <c r="B153" s="3"/>
      <c r="C153" s="6"/>
      <c r="D153" s="6"/>
      <c r="E153" s="6"/>
      <c r="F153" s="6"/>
      <c r="G153" s="6"/>
      <c r="H153" s="6"/>
      <c r="I153" s="6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 customHeight="1" x14ac:dyDescent="0.5">
      <c r="A154" s="3"/>
      <c r="B154" s="3"/>
      <c r="C154" s="6"/>
      <c r="D154" s="6"/>
      <c r="E154" s="6"/>
      <c r="F154" s="6"/>
      <c r="G154" s="6"/>
      <c r="H154" s="6"/>
      <c r="I154" s="6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 customHeight="1" x14ac:dyDescent="0.5">
      <c r="A155" s="3"/>
      <c r="B155" s="3"/>
      <c r="C155" s="6"/>
      <c r="D155" s="6"/>
      <c r="E155" s="6"/>
      <c r="F155" s="6"/>
      <c r="G155" s="6"/>
      <c r="H155" s="6"/>
      <c r="I155" s="6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 customHeight="1" x14ac:dyDescent="0.5">
      <c r="A156" s="3"/>
      <c r="B156" s="3"/>
      <c r="C156" s="6"/>
      <c r="D156" s="6"/>
      <c r="E156" s="6"/>
      <c r="F156" s="6"/>
      <c r="G156" s="6"/>
      <c r="H156" s="6"/>
      <c r="I156" s="6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 customHeight="1" x14ac:dyDescent="0.5">
      <c r="A157" s="3"/>
      <c r="B157" s="3"/>
      <c r="C157" s="6"/>
      <c r="D157" s="6"/>
      <c r="E157" s="6"/>
      <c r="F157" s="6"/>
      <c r="G157" s="6"/>
      <c r="H157" s="6"/>
      <c r="I157" s="6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 customHeight="1" x14ac:dyDescent="0.5">
      <c r="A158" s="3"/>
      <c r="B158" s="3"/>
      <c r="C158" s="6"/>
      <c r="D158" s="6"/>
      <c r="E158" s="6"/>
      <c r="F158" s="6"/>
      <c r="G158" s="6"/>
      <c r="H158" s="6"/>
      <c r="I158" s="6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 customHeight="1" x14ac:dyDescent="0.5">
      <c r="A159" s="3"/>
      <c r="B159" s="3"/>
      <c r="C159" s="6"/>
      <c r="D159" s="6"/>
      <c r="E159" s="6"/>
      <c r="F159" s="6"/>
      <c r="G159" s="6"/>
      <c r="H159" s="6"/>
      <c r="I159" s="6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 customHeight="1" x14ac:dyDescent="0.5">
      <c r="A160" s="3"/>
      <c r="B160" s="3"/>
      <c r="C160" s="6"/>
      <c r="D160" s="6"/>
      <c r="E160" s="6"/>
      <c r="F160" s="6"/>
      <c r="G160" s="6"/>
      <c r="H160" s="6"/>
      <c r="I160" s="6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 customHeight="1" x14ac:dyDescent="0.5">
      <c r="A161" s="3"/>
      <c r="B161" s="3"/>
      <c r="C161" s="6"/>
      <c r="D161" s="6"/>
      <c r="E161" s="6"/>
      <c r="F161" s="6"/>
      <c r="G161" s="6"/>
      <c r="H161" s="6"/>
      <c r="I161" s="6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 customHeight="1" x14ac:dyDescent="0.5">
      <c r="A162" s="3"/>
      <c r="B162" s="3"/>
      <c r="C162" s="6"/>
      <c r="D162" s="6"/>
      <c r="E162" s="6"/>
      <c r="F162" s="6"/>
      <c r="G162" s="6"/>
      <c r="H162" s="6"/>
      <c r="I162" s="6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 customHeight="1" x14ac:dyDescent="0.5">
      <c r="A163" s="3"/>
      <c r="B163" s="3"/>
      <c r="C163" s="6"/>
      <c r="D163" s="6"/>
      <c r="E163" s="6"/>
      <c r="F163" s="6"/>
      <c r="G163" s="6"/>
      <c r="H163" s="6"/>
      <c r="I163" s="6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 customHeight="1" x14ac:dyDescent="0.5">
      <c r="A164" s="3"/>
      <c r="B164" s="3"/>
      <c r="C164" s="6"/>
      <c r="D164" s="6"/>
      <c r="E164" s="6"/>
      <c r="F164" s="6"/>
      <c r="G164" s="6"/>
      <c r="H164" s="6"/>
      <c r="I164" s="6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 customHeight="1" x14ac:dyDescent="0.5">
      <c r="A165" s="3"/>
      <c r="B165" s="3"/>
      <c r="C165" s="6"/>
      <c r="D165" s="6"/>
      <c r="E165" s="6"/>
      <c r="F165" s="6"/>
      <c r="G165" s="6"/>
      <c r="H165" s="6"/>
      <c r="I165" s="6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 customHeight="1" x14ac:dyDescent="0.5">
      <c r="A166" s="3"/>
      <c r="B166" s="3"/>
      <c r="C166" s="6"/>
      <c r="D166" s="6"/>
      <c r="E166" s="6"/>
      <c r="F166" s="6"/>
      <c r="G166" s="6"/>
      <c r="H166" s="6"/>
      <c r="I166" s="6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 customHeight="1" x14ac:dyDescent="0.5">
      <c r="A167" s="3"/>
      <c r="B167" s="3"/>
      <c r="C167" s="6"/>
      <c r="D167" s="6"/>
      <c r="E167" s="6"/>
      <c r="F167" s="6"/>
      <c r="G167" s="6"/>
      <c r="H167" s="6"/>
      <c r="I167" s="6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 customHeight="1" x14ac:dyDescent="0.5">
      <c r="A168" s="3"/>
      <c r="B168" s="3"/>
      <c r="C168" s="6"/>
      <c r="D168" s="6"/>
      <c r="E168" s="6"/>
      <c r="F168" s="6"/>
      <c r="G168" s="6"/>
      <c r="H168" s="6"/>
      <c r="I168" s="6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 customHeight="1" x14ac:dyDescent="0.5">
      <c r="A169" s="3"/>
      <c r="B169" s="3"/>
      <c r="C169" s="6"/>
      <c r="D169" s="6"/>
      <c r="E169" s="6"/>
      <c r="F169" s="6"/>
      <c r="G169" s="6"/>
      <c r="H169" s="6"/>
      <c r="I169" s="6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 customHeight="1" x14ac:dyDescent="0.5">
      <c r="A170" s="3"/>
      <c r="B170" s="3"/>
      <c r="C170" s="6"/>
      <c r="D170" s="6"/>
      <c r="E170" s="6"/>
      <c r="F170" s="6"/>
      <c r="G170" s="6"/>
      <c r="H170" s="6"/>
      <c r="I170" s="6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 customHeight="1" x14ac:dyDescent="0.5">
      <c r="A171" s="3"/>
      <c r="B171" s="3"/>
      <c r="C171" s="6"/>
      <c r="D171" s="6"/>
      <c r="E171" s="6"/>
      <c r="F171" s="6"/>
      <c r="G171" s="6"/>
      <c r="H171" s="6"/>
      <c r="I171" s="6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 customHeight="1" x14ac:dyDescent="0.5">
      <c r="A172" s="3"/>
      <c r="B172" s="3"/>
      <c r="C172" s="6"/>
      <c r="D172" s="6"/>
      <c r="E172" s="6"/>
      <c r="F172" s="6"/>
      <c r="G172" s="6"/>
      <c r="H172" s="6"/>
      <c r="I172" s="6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 customHeight="1" x14ac:dyDescent="0.5">
      <c r="A173" s="3"/>
      <c r="B173" s="3"/>
      <c r="C173" s="6"/>
      <c r="D173" s="6"/>
      <c r="E173" s="6"/>
      <c r="F173" s="6"/>
      <c r="G173" s="6"/>
      <c r="H173" s="6"/>
      <c r="I173" s="6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 customHeight="1" x14ac:dyDescent="0.5">
      <c r="A174" s="3"/>
      <c r="B174" s="3"/>
      <c r="C174" s="6"/>
      <c r="D174" s="6"/>
      <c r="E174" s="6"/>
      <c r="F174" s="6"/>
      <c r="G174" s="6"/>
      <c r="H174" s="6"/>
      <c r="I174" s="6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 customHeight="1" x14ac:dyDescent="0.5">
      <c r="A175" s="3"/>
      <c r="B175" s="3"/>
      <c r="C175" s="6"/>
      <c r="D175" s="6"/>
      <c r="E175" s="6"/>
      <c r="F175" s="6"/>
      <c r="G175" s="6"/>
      <c r="H175" s="6"/>
      <c r="I175" s="6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 customHeight="1" x14ac:dyDescent="0.5">
      <c r="A176" s="3"/>
      <c r="B176" s="3"/>
      <c r="C176" s="6"/>
      <c r="D176" s="6"/>
      <c r="E176" s="6"/>
      <c r="F176" s="6"/>
      <c r="G176" s="6"/>
      <c r="H176" s="6"/>
      <c r="I176" s="6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 customHeight="1" x14ac:dyDescent="0.5">
      <c r="A177" s="3"/>
      <c r="B177" s="3"/>
      <c r="C177" s="6"/>
      <c r="D177" s="6"/>
      <c r="E177" s="6"/>
      <c r="F177" s="6"/>
      <c r="G177" s="6"/>
      <c r="H177" s="6"/>
      <c r="I177" s="6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 customHeight="1" x14ac:dyDescent="0.5">
      <c r="A178" s="3"/>
      <c r="B178" s="3"/>
      <c r="C178" s="6"/>
      <c r="D178" s="6"/>
      <c r="E178" s="6"/>
      <c r="F178" s="6"/>
      <c r="G178" s="6"/>
      <c r="H178" s="6"/>
      <c r="I178" s="6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 customHeight="1" x14ac:dyDescent="0.5">
      <c r="A179" s="3"/>
      <c r="B179" s="3"/>
      <c r="C179" s="6"/>
      <c r="D179" s="6"/>
      <c r="E179" s="6"/>
      <c r="F179" s="6"/>
      <c r="G179" s="6"/>
      <c r="H179" s="6"/>
      <c r="I179" s="6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 customHeight="1" x14ac:dyDescent="0.5">
      <c r="A180" s="3"/>
      <c r="B180" s="3"/>
      <c r="C180" s="6"/>
      <c r="D180" s="6"/>
      <c r="E180" s="6"/>
      <c r="F180" s="6"/>
      <c r="G180" s="6"/>
      <c r="H180" s="6"/>
      <c r="I180" s="6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 customHeight="1" x14ac:dyDescent="0.5">
      <c r="A181" s="3"/>
      <c r="B181" s="3"/>
      <c r="C181" s="6"/>
      <c r="D181" s="6"/>
      <c r="E181" s="6"/>
      <c r="F181" s="6"/>
      <c r="G181" s="6"/>
      <c r="H181" s="6"/>
      <c r="I181" s="6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 customHeight="1" x14ac:dyDescent="0.5">
      <c r="A182" s="3"/>
      <c r="B182" s="3"/>
      <c r="C182" s="6"/>
      <c r="D182" s="6"/>
      <c r="E182" s="6"/>
      <c r="F182" s="6"/>
      <c r="G182" s="6"/>
      <c r="H182" s="6"/>
      <c r="I182" s="6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 customHeight="1" x14ac:dyDescent="0.5">
      <c r="A183" s="3"/>
      <c r="B183" s="3"/>
      <c r="C183" s="6"/>
      <c r="D183" s="6"/>
      <c r="E183" s="6"/>
      <c r="F183" s="6"/>
      <c r="G183" s="6"/>
      <c r="H183" s="6"/>
      <c r="I183" s="6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 customHeight="1" x14ac:dyDescent="0.5">
      <c r="A184" s="3"/>
      <c r="B184" s="3"/>
      <c r="C184" s="6"/>
      <c r="D184" s="6"/>
      <c r="E184" s="6"/>
      <c r="F184" s="6"/>
      <c r="G184" s="6"/>
      <c r="H184" s="6"/>
      <c r="I184" s="6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 customHeight="1" x14ac:dyDescent="0.5">
      <c r="A185" s="3"/>
      <c r="B185" s="3"/>
      <c r="C185" s="6"/>
      <c r="D185" s="6"/>
      <c r="E185" s="6"/>
      <c r="F185" s="6"/>
      <c r="G185" s="6"/>
      <c r="H185" s="6"/>
      <c r="I185" s="6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 customHeight="1" x14ac:dyDescent="0.5">
      <c r="A186" s="3"/>
      <c r="B186" s="3"/>
      <c r="C186" s="6"/>
      <c r="D186" s="6"/>
      <c r="E186" s="6"/>
      <c r="F186" s="6"/>
      <c r="G186" s="6"/>
      <c r="H186" s="6"/>
      <c r="I186" s="6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 customHeight="1" x14ac:dyDescent="0.5">
      <c r="A187" s="3"/>
      <c r="B187" s="3"/>
      <c r="C187" s="6"/>
      <c r="D187" s="6"/>
      <c r="E187" s="6"/>
      <c r="F187" s="6"/>
      <c r="G187" s="6"/>
      <c r="H187" s="6"/>
      <c r="I187" s="6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 customHeight="1" x14ac:dyDescent="0.5">
      <c r="A188" s="3"/>
      <c r="B188" s="3"/>
      <c r="C188" s="6"/>
      <c r="D188" s="6"/>
      <c r="E188" s="6"/>
      <c r="F188" s="6"/>
      <c r="G188" s="6"/>
      <c r="H188" s="6"/>
      <c r="I188" s="6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 customHeight="1" x14ac:dyDescent="0.5">
      <c r="A189" s="3"/>
      <c r="B189" s="3"/>
      <c r="C189" s="6"/>
      <c r="D189" s="6"/>
      <c r="E189" s="6"/>
      <c r="F189" s="6"/>
      <c r="G189" s="6"/>
      <c r="H189" s="6"/>
      <c r="I189" s="6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 customHeight="1" x14ac:dyDescent="0.5">
      <c r="A190" s="3"/>
      <c r="B190" s="3"/>
      <c r="C190" s="6"/>
      <c r="D190" s="6"/>
      <c r="E190" s="6"/>
      <c r="F190" s="6"/>
      <c r="G190" s="6"/>
      <c r="H190" s="6"/>
      <c r="I190" s="6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 customHeight="1" x14ac:dyDescent="0.5">
      <c r="A191" s="3"/>
      <c r="B191" s="3"/>
      <c r="C191" s="6"/>
      <c r="D191" s="6"/>
      <c r="E191" s="6"/>
      <c r="F191" s="6"/>
      <c r="G191" s="6"/>
      <c r="H191" s="6"/>
      <c r="I191" s="6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 customHeight="1" x14ac:dyDescent="0.5">
      <c r="A192" s="3"/>
      <c r="B192" s="3"/>
      <c r="C192" s="6"/>
      <c r="D192" s="6"/>
      <c r="E192" s="6"/>
      <c r="F192" s="6"/>
      <c r="G192" s="6"/>
      <c r="H192" s="6"/>
      <c r="I192" s="6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 customHeight="1" x14ac:dyDescent="0.5">
      <c r="A193" s="3"/>
      <c r="B193" s="3"/>
      <c r="C193" s="6"/>
      <c r="D193" s="6"/>
      <c r="E193" s="6"/>
      <c r="F193" s="6"/>
      <c r="G193" s="6"/>
      <c r="H193" s="6"/>
      <c r="I193" s="6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 customHeight="1" x14ac:dyDescent="0.5">
      <c r="A194" s="3"/>
      <c r="B194" s="3"/>
      <c r="C194" s="6"/>
      <c r="D194" s="6"/>
      <c r="E194" s="6"/>
      <c r="F194" s="6"/>
      <c r="G194" s="6"/>
      <c r="H194" s="6"/>
      <c r="I194" s="6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 customHeight="1" x14ac:dyDescent="0.5">
      <c r="A195" s="3"/>
      <c r="B195" s="3"/>
      <c r="C195" s="6"/>
      <c r="D195" s="6"/>
      <c r="E195" s="6"/>
      <c r="F195" s="6"/>
      <c r="G195" s="6"/>
      <c r="H195" s="6"/>
      <c r="I195" s="6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 customHeight="1" x14ac:dyDescent="0.5">
      <c r="A196" s="3"/>
      <c r="B196" s="3"/>
      <c r="C196" s="6"/>
      <c r="D196" s="6"/>
      <c r="E196" s="6"/>
      <c r="F196" s="6"/>
      <c r="G196" s="6"/>
      <c r="H196" s="6"/>
      <c r="I196" s="6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 customHeight="1" x14ac:dyDescent="0.5">
      <c r="A197" s="3"/>
      <c r="B197" s="3"/>
      <c r="C197" s="6"/>
      <c r="D197" s="6"/>
      <c r="E197" s="6"/>
      <c r="F197" s="6"/>
      <c r="G197" s="6"/>
      <c r="H197" s="6"/>
      <c r="I197" s="6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 customHeight="1" x14ac:dyDescent="0.5">
      <c r="A198" s="3"/>
      <c r="B198" s="3"/>
      <c r="C198" s="6"/>
      <c r="D198" s="6"/>
      <c r="E198" s="6"/>
      <c r="F198" s="6"/>
      <c r="G198" s="6"/>
      <c r="H198" s="6"/>
      <c r="I198" s="6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 customHeight="1" x14ac:dyDescent="0.5">
      <c r="A199" s="3"/>
      <c r="B199" s="3"/>
      <c r="C199" s="6"/>
      <c r="D199" s="6"/>
      <c r="E199" s="6"/>
      <c r="F199" s="6"/>
      <c r="G199" s="6"/>
      <c r="H199" s="6"/>
      <c r="I199" s="6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 customHeight="1" x14ac:dyDescent="0.5">
      <c r="A200" s="3"/>
      <c r="B200" s="3"/>
      <c r="C200" s="6"/>
      <c r="D200" s="6"/>
      <c r="E200" s="6"/>
      <c r="F200" s="6"/>
      <c r="G200" s="6"/>
      <c r="H200" s="6"/>
      <c r="I200" s="6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 customHeight="1" x14ac:dyDescent="0.5">
      <c r="A201" s="3"/>
      <c r="B201" s="3"/>
      <c r="C201" s="6"/>
      <c r="D201" s="6"/>
      <c r="E201" s="6"/>
      <c r="F201" s="6"/>
      <c r="G201" s="6"/>
      <c r="H201" s="6"/>
      <c r="I201" s="6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 customHeight="1" x14ac:dyDescent="0.5">
      <c r="A202" s="3"/>
      <c r="B202" s="3"/>
      <c r="C202" s="6"/>
      <c r="D202" s="6"/>
      <c r="E202" s="6"/>
      <c r="F202" s="6"/>
      <c r="G202" s="6"/>
      <c r="H202" s="6"/>
      <c r="I202" s="6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 customHeight="1" x14ac:dyDescent="0.5">
      <c r="A203" s="3"/>
      <c r="B203" s="3"/>
      <c r="C203" s="6"/>
      <c r="D203" s="6"/>
      <c r="E203" s="6"/>
      <c r="F203" s="6"/>
      <c r="G203" s="6"/>
      <c r="H203" s="6"/>
      <c r="I203" s="6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 customHeight="1" x14ac:dyDescent="0.5">
      <c r="A204" s="3"/>
      <c r="B204" s="3"/>
      <c r="C204" s="6"/>
      <c r="D204" s="6"/>
      <c r="E204" s="6"/>
      <c r="F204" s="6"/>
      <c r="G204" s="6"/>
      <c r="H204" s="6"/>
      <c r="I204" s="6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 customHeight="1" x14ac:dyDescent="0.5">
      <c r="A205" s="3"/>
      <c r="B205" s="3"/>
      <c r="C205" s="6"/>
      <c r="D205" s="6"/>
      <c r="E205" s="6"/>
      <c r="F205" s="6"/>
      <c r="G205" s="6"/>
      <c r="H205" s="6"/>
      <c r="I205" s="6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 customHeight="1" x14ac:dyDescent="0.5">
      <c r="A206" s="3"/>
      <c r="B206" s="3"/>
      <c r="C206" s="6"/>
      <c r="D206" s="6"/>
      <c r="E206" s="6"/>
      <c r="F206" s="6"/>
      <c r="G206" s="6"/>
      <c r="H206" s="6"/>
      <c r="I206" s="6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 customHeight="1" x14ac:dyDescent="0.5">
      <c r="A207" s="3"/>
      <c r="B207" s="3"/>
      <c r="C207" s="6"/>
      <c r="D207" s="6"/>
      <c r="E207" s="6"/>
      <c r="F207" s="6"/>
      <c r="G207" s="6"/>
      <c r="H207" s="6"/>
      <c r="I207" s="6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 customHeight="1" x14ac:dyDescent="0.5">
      <c r="A208" s="3"/>
      <c r="B208" s="3"/>
      <c r="C208" s="6"/>
      <c r="D208" s="6"/>
      <c r="E208" s="6"/>
      <c r="F208" s="6"/>
      <c r="G208" s="6"/>
      <c r="H208" s="6"/>
      <c r="I208" s="6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 customHeight="1" x14ac:dyDescent="0.5">
      <c r="A209" s="3"/>
      <c r="B209" s="3"/>
      <c r="C209" s="6"/>
      <c r="D209" s="6"/>
      <c r="E209" s="6"/>
      <c r="F209" s="6"/>
      <c r="G209" s="6"/>
      <c r="H209" s="6"/>
      <c r="I209" s="6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 customHeight="1" x14ac:dyDescent="0.5">
      <c r="A210" s="3"/>
      <c r="B210" s="3"/>
      <c r="C210" s="6"/>
      <c r="D210" s="6"/>
      <c r="E210" s="6"/>
      <c r="F210" s="6"/>
      <c r="G210" s="6"/>
      <c r="H210" s="6"/>
      <c r="I210" s="6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 customHeight="1" x14ac:dyDescent="0.5">
      <c r="A211" s="3"/>
      <c r="B211" s="3"/>
      <c r="C211" s="6"/>
      <c r="D211" s="6"/>
      <c r="E211" s="6"/>
      <c r="F211" s="6"/>
      <c r="G211" s="6"/>
      <c r="H211" s="6"/>
      <c r="I211" s="6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 customHeight="1" x14ac:dyDescent="0.5">
      <c r="A212" s="3"/>
      <c r="B212" s="3"/>
      <c r="C212" s="6"/>
      <c r="D212" s="6"/>
      <c r="E212" s="6"/>
      <c r="F212" s="6"/>
      <c r="G212" s="6"/>
      <c r="H212" s="6"/>
      <c r="I212" s="6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 customHeight="1" x14ac:dyDescent="0.5">
      <c r="A213" s="3"/>
      <c r="B213" s="3"/>
      <c r="C213" s="6"/>
      <c r="D213" s="6"/>
      <c r="E213" s="6"/>
      <c r="F213" s="6"/>
      <c r="G213" s="6"/>
      <c r="H213" s="6"/>
      <c r="I213" s="6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 customHeight="1" x14ac:dyDescent="0.5">
      <c r="A214" s="3"/>
      <c r="B214" s="3"/>
      <c r="C214" s="6"/>
      <c r="D214" s="6"/>
      <c r="E214" s="6"/>
      <c r="F214" s="6"/>
      <c r="G214" s="6"/>
      <c r="H214" s="6"/>
      <c r="I214" s="6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 customHeight="1" x14ac:dyDescent="0.5">
      <c r="A215" s="3"/>
      <c r="B215" s="3"/>
      <c r="C215" s="6"/>
      <c r="D215" s="6"/>
      <c r="E215" s="6"/>
      <c r="F215" s="6"/>
      <c r="G215" s="6"/>
      <c r="H215" s="6"/>
      <c r="I215" s="6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 customHeight="1" x14ac:dyDescent="0.5">
      <c r="A216" s="3"/>
      <c r="B216" s="3"/>
      <c r="C216" s="6"/>
      <c r="D216" s="6"/>
      <c r="E216" s="6"/>
      <c r="F216" s="6"/>
      <c r="G216" s="6"/>
      <c r="H216" s="6"/>
      <c r="I216" s="6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 customHeight="1" x14ac:dyDescent="0.5">
      <c r="A217" s="3"/>
      <c r="B217" s="3"/>
      <c r="C217" s="6"/>
      <c r="D217" s="6"/>
      <c r="E217" s="6"/>
      <c r="F217" s="6"/>
      <c r="G217" s="6"/>
      <c r="H217" s="6"/>
      <c r="I217" s="6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 customHeight="1" x14ac:dyDescent="0.5">
      <c r="A218" s="3"/>
      <c r="B218" s="3"/>
      <c r="C218" s="6"/>
      <c r="D218" s="6"/>
      <c r="E218" s="6"/>
      <c r="F218" s="6"/>
      <c r="G218" s="6"/>
      <c r="H218" s="6"/>
      <c r="I218" s="6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 customHeight="1" x14ac:dyDescent="0.5">
      <c r="A219" s="3"/>
      <c r="B219" s="3"/>
      <c r="C219" s="6"/>
      <c r="D219" s="6"/>
      <c r="E219" s="6"/>
      <c r="F219" s="6"/>
      <c r="G219" s="6"/>
      <c r="H219" s="6"/>
      <c r="I219" s="6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 customHeight="1" x14ac:dyDescent="0.5">
      <c r="A220" s="3"/>
      <c r="B220" s="3"/>
      <c r="C220" s="6"/>
      <c r="D220" s="6"/>
      <c r="E220" s="6"/>
      <c r="F220" s="6"/>
      <c r="G220" s="6"/>
      <c r="H220" s="6"/>
      <c r="I220" s="6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 customHeight="1" x14ac:dyDescent="0.5">
      <c r="A221" s="3"/>
      <c r="B221" s="3"/>
      <c r="C221" s="6"/>
      <c r="D221" s="6"/>
      <c r="E221" s="6"/>
      <c r="F221" s="6"/>
      <c r="G221" s="6"/>
      <c r="H221" s="6"/>
      <c r="I221" s="6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 customHeight="1" x14ac:dyDescent="0.5">
      <c r="A222" s="3"/>
      <c r="B222" s="3"/>
      <c r="C222" s="6"/>
      <c r="D222" s="6"/>
      <c r="E222" s="6"/>
      <c r="F222" s="6"/>
      <c r="G222" s="6"/>
      <c r="H222" s="6"/>
      <c r="I222" s="6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 customHeight="1" x14ac:dyDescent="0.5">
      <c r="A223" s="3"/>
      <c r="B223" s="3"/>
      <c r="C223" s="6"/>
      <c r="D223" s="6"/>
      <c r="E223" s="6"/>
      <c r="F223" s="6"/>
      <c r="G223" s="6"/>
      <c r="H223" s="6"/>
      <c r="I223" s="6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 customHeight="1" x14ac:dyDescent="0.5">
      <c r="A224" s="3"/>
      <c r="B224" s="3"/>
      <c r="C224" s="6"/>
      <c r="D224" s="6"/>
      <c r="E224" s="6"/>
      <c r="F224" s="6"/>
      <c r="G224" s="6"/>
      <c r="H224" s="6"/>
      <c r="I224" s="6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 customHeight="1" x14ac:dyDescent="0.5">
      <c r="A225" s="3"/>
      <c r="B225" s="3"/>
      <c r="C225" s="6"/>
      <c r="D225" s="6"/>
      <c r="E225" s="6"/>
      <c r="F225" s="6"/>
      <c r="G225" s="6"/>
      <c r="H225" s="6"/>
      <c r="I225" s="6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 customHeight="1" x14ac:dyDescent="0.5">
      <c r="A226" s="3"/>
      <c r="B226" s="3"/>
      <c r="C226" s="6"/>
      <c r="D226" s="6"/>
      <c r="E226" s="6"/>
      <c r="F226" s="6"/>
      <c r="G226" s="6"/>
      <c r="H226" s="6"/>
      <c r="I226" s="6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 customHeight="1" x14ac:dyDescent="0.5">
      <c r="A227" s="3"/>
      <c r="B227" s="3"/>
      <c r="C227" s="6"/>
      <c r="D227" s="6"/>
      <c r="E227" s="6"/>
      <c r="F227" s="6"/>
      <c r="G227" s="6"/>
      <c r="H227" s="6"/>
      <c r="I227" s="6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 customHeight="1" x14ac:dyDescent="0.5">
      <c r="A228" s="3"/>
      <c r="B228" s="3"/>
      <c r="C228" s="6"/>
      <c r="D228" s="6"/>
      <c r="E228" s="6"/>
      <c r="F228" s="6"/>
      <c r="G228" s="6"/>
      <c r="H228" s="6"/>
      <c r="I228" s="6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 customHeight="1" x14ac:dyDescent="0.5">
      <c r="A229" s="3"/>
      <c r="B229" s="3"/>
      <c r="C229" s="6"/>
      <c r="D229" s="6"/>
      <c r="E229" s="6"/>
      <c r="F229" s="6"/>
      <c r="G229" s="6"/>
      <c r="H229" s="6"/>
      <c r="I229" s="6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 customHeight="1" x14ac:dyDescent="0.5">
      <c r="A230" s="3"/>
      <c r="B230" s="3"/>
      <c r="C230" s="6"/>
      <c r="D230" s="6"/>
      <c r="E230" s="6"/>
      <c r="F230" s="6"/>
      <c r="G230" s="6"/>
      <c r="H230" s="6"/>
      <c r="I230" s="6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 customHeight="1" x14ac:dyDescent="0.5">
      <c r="A231" s="3"/>
      <c r="B231" s="3"/>
      <c r="C231" s="6"/>
      <c r="D231" s="6"/>
      <c r="E231" s="6"/>
      <c r="F231" s="6"/>
      <c r="G231" s="6"/>
      <c r="H231" s="6"/>
      <c r="I231" s="6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 customHeight="1" x14ac:dyDescent="0.5">
      <c r="A232" s="3"/>
      <c r="B232" s="3"/>
      <c r="C232" s="6"/>
      <c r="D232" s="6"/>
      <c r="E232" s="6"/>
      <c r="F232" s="6"/>
      <c r="G232" s="6"/>
      <c r="H232" s="6"/>
      <c r="I232" s="6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 customHeight="1" x14ac:dyDescent="0.5">
      <c r="A233" s="3"/>
      <c r="B233" s="3"/>
      <c r="C233" s="6"/>
      <c r="D233" s="6"/>
      <c r="E233" s="6"/>
      <c r="F233" s="6"/>
      <c r="G233" s="6"/>
      <c r="H233" s="6"/>
      <c r="I233" s="6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 customHeight="1" x14ac:dyDescent="0.5">
      <c r="A234" s="3"/>
      <c r="B234" s="3"/>
      <c r="C234" s="6"/>
      <c r="D234" s="6"/>
      <c r="E234" s="6"/>
      <c r="F234" s="6"/>
      <c r="G234" s="6"/>
      <c r="H234" s="6"/>
      <c r="I234" s="6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 customHeight="1" x14ac:dyDescent="0.5">
      <c r="A235" s="3"/>
      <c r="B235" s="3"/>
      <c r="C235" s="6"/>
      <c r="D235" s="6"/>
      <c r="E235" s="6"/>
      <c r="F235" s="6"/>
      <c r="G235" s="6"/>
      <c r="H235" s="6"/>
      <c r="I235" s="6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 customHeight="1" x14ac:dyDescent="0.5">
      <c r="A236" s="3"/>
      <c r="B236" s="3"/>
      <c r="C236" s="6"/>
      <c r="D236" s="6"/>
      <c r="E236" s="6"/>
      <c r="F236" s="6"/>
      <c r="G236" s="6"/>
      <c r="H236" s="6"/>
      <c r="I236" s="6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 customHeight="1" x14ac:dyDescent="0.5">
      <c r="A237" s="3"/>
      <c r="B237" s="3"/>
      <c r="C237" s="6"/>
      <c r="D237" s="6"/>
      <c r="E237" s="6"/>
      <c r="F237" s="6"/>
      <c r="G237" s="6"/>
      <c r="H237" s="6"/>
      <c r="I237" s="6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 customHeight="1" x14ac:dyDescent="0.5">
      <c r="A238" s="3"/>
      <c r="B238" s="3"/>
      <c r="C238" s="6"/>
      <c r="D238" s="6"/>
      <c r="E238" s="6"/>
      <c r="F238" s="6"/>
      <c r="G238" s="6"/>
      <c r="H238" s="6"/>
      <c r="I238" s="6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 customHeight="1" x14ac:dyDescent="0.5">
      <c r="A239" s="3"/>
      <c r="B239" s="3"/>
      <c r="C239" s="6"/>
      <c r="D239" s="6"/>
      <c r="E239" s="6"/>
      <c r="F239" s="6"/>
      <c r="G239" s="6"/>
      <c r="H239" s="6"/>
      <c r="I239" s="6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 customHeight="1" x14ac:dyDescent="0.5">
      <c r="A240" s="3"/>
      <c r="B240" s="3"/>
      <c r="C240" s="6"/>
      <c r="D240" s="6"/>
      <c r="E240" s="6"/>
      <c r="F240" s="6"/>
      <c r="G240" s="6"/>
      <c r="H240" s="6"/>
      <c r="I240" s="6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 customHeight="1" x14ac:dyDescent="0.5">
      <c r="A241" s="3"/>
      <c r="B241" s="3"/>
      <c r="C241" s="6"/>
      <c r="D241" s="6"/>
      <c r="E241" s="6"/>
      <c r="F241" s="6"/>
      <c r="G241" s="6"/>
      <c r="H241" s="6"/>
      <c r="I241" s="6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 customHeight="1" x14ac:dyDescent="0.5">
      <c r="A242" s="3"/>
      <c r="B242" s="3"/>
      <c r="C242" s="6"/>
      <c r="D242" s="6"/>
      <c r="E242" s="6"/>
      <c r="F242" s="6"/>
      <c r="G242" s="6"/>
      <c r="H242" s="6"/>
      <c r="I242" s="6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 customHeight="1" x14ac:dyDescent="0.5">
      <c r="A243" s="3"/>
      <c r="B243" s="3"/>
      <c r="C243" s="6"/>
      <c r="D243" s="6"/>
      <c r="E243" s="6"/>
      <c r="F243" s="6"/>
      <c r="G243" s="6"/>
      <c r="H243" s="6"/>
      <c r="I243" s="6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 customHeight="1" x14ac:dyDescent="0.5">
      <c r="A244" s="3"/>
      <c r="B244" s="3"/>
      <c r="C244" s="6"/>
      <c r="D244" s="6"/>
      <c r="E244" s="6"/>
      <c r="F244" s="6"/>
      <c r="G244" s="6"/>
      <c r="H244" s="6"/>
      <c r="I244" s="6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 customHeight="1" x14ac:dyDescent="0.5">
      <c r="A245" s="3"/>
      <c r="B245" s="3"/>
      <c r="C245" s="6"/>
      <c r="D245" s="6"/>
      <c r="E245" s="6"/>
      <c r="F245" s="6"/>
      <c r="G245" s="6"/>
      <c r="H245" s="6"/>
      <c r="I245" s="6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 customHeight="1" x14ac:dyDescent="0.5">
      <c r="A246" s="3"/>
      <c r="B246" s="3"/>
      <c r="C246" s="6"/>
      <c r="D246" s="6"/>
      <c r="E246" s="6"/>
      <c r="F246" s="6"/>
      <c r="G246" s="6"/>
      <c r="H246" s="6"/>
      <c r="I246" s="6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 customHeight="1" x14ac:dyDescent="0.5">
      <c r="A247" s="3"/>
      <c r="B247" s="3"/>
      <c r="C247" s="6"/>
      <c r="D247" s="6"/>
      <c r="E247" s="6"/>
      <c r="F247" s="6"/>
      <c r="G247" s="6"/>
      <c r="H247" s="6"/>
      <c r="I247" s="6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 customHeight="1" x14ac:dyDescent="0.5">
      <c r="A248" s="3"/>
      <c r="B248" s="3"/>
      <c r="C248" s="6"/>
      <c r="D248" s="6"/>
      <c r="E248" s="6"/>
      <c r="F248" s="6"/>
      <c r="G248" s="6"/>
      <c r="H248" s="6"/>
      <c r="I248" s="6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 customHeight="1" x14ac:dyDescent="0.5">
      <c r="A249" s="3"/>
      <c r="B249" s="3"/>
      <c r="C249" s="6"/>
      <c r="D249" s="6"/>
      <c r="E249" s="6"/>
      <c r="F249" s="6"/>
      <c r="G249" s="6"/>
      <c r="H249" s="6"/>
      <c r="I249" s="6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 customHeight="1" x14ac:dyDescent="0.5">
      <c r="A250" s="3"/>
      <c r="B250" s="3"/>
      <c r="C250" s="6"/>
      <c r="D250" s="6"/>
      <c r="E250" s="6"/>
      <c r="F250" s="6"/>
      <c r="G250" s="6"/>
      <c r="H250" s="6"/>
      <c r="I250" s="6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 customHeight="1" x14ac:dyDescent="0.5">
      <c r="A251" s="3"/>
      <c r="B251" s="3"/>
      <c r="C251" s="6"/>
      <c r="D251" s="6"/>
      <c r="E251" s="6"/>
      <c r="F251" s="6"/>
      <c r="G251" s="6"/>
      <c r="H251" s="6"/>
      <c r="I251" s="6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 customHeight="1" x14ac:dyDescent="0.5">
      <c r="A252" s="3"/>
      <c r="B252" s="3"/>
      <c r="C252" s="6"/>
      <c r="D252" s="6"/>
      <c r="E252" s="6"/>
      <c r="F252" s="6"/>
      <c r="G252" s="6"/>
      <c r="H252" s="6"/>
      <c r="I252" s="6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 customHeight="1" x14ac:dyDescent="0.5">
      <c r="A253" s="3"/>
      <c r="B253" s="3"/>
      <c r="C253" s="6"/>
      <c r="D253" s="6"/>
      <c r="E253" s="6"/>
      <c r="F253" s="6"/>
      <c r="G253" s="6"/>
      <c r="H253" s="6"/>
      <c r="I253" s="6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 customHeight="1" x14ac:dyDescent="0.5">
      <c r="A254" s="3"/>
      <c r="B254" s="3"/>
      <c r="C254" s="6"/>
      <c r="D254" s="6"/>
      <c r="E254" s="6"/>
      <c r="F254" s="6"/>
      <c r="G254" s="6"/>
      <c r="H254" s="6"/>
      <c r="I254" s="6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 customHeight="1" x14ac:dyDescent="0.5">
      <c r="A255" s="3"/>
      <c r="B255" s="3"/>
      <c r="C255" s="6"/>
      <c r="D255" s="6"/>
      <c r="E255" s="6"/>
      <c r="F255" s="6"/>
      <c r="G255" s="6"/>
      <c r="H255" s="6"/>
      <c r="I255" s="6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 customHeight="1" x14ac:dyDescent="0.5">
      <c r="A256" s="3"/>
      <c r="B256" s="3"/>
      <c r="C256" s="6"/>
      <c r="D256" s="6"/>
      <c r="E256" s="6"/>
      <c r="F256" s="6"/>
      <c r="G256" s="6"/>
      <c r="H256" s="6"/>
      <c r="I256" s="6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 customHeight="1" x14ac:dyDescent="0.5">
      <c r="A257" s="3"/>
      <c r="B257" s="3"/>
      <c r="C257" s="6"/>
      <c r="D257" s="6"/>
      <c r="E257" s="6"/>
      <c r="F257" s="6"/>
      <c r="G257" s="6"/>
      <c r="H257" s="6"/>
      <c r="I257" s="6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 customHeight="1" x14ac:dyDescent="0.5">
      <c r="A258" s="3"/>
      <c r="B258" s="3"/>
      <c r="C258" s="6"/>
      <c r="D258" s="6"/>
      <c r="E258" s="6"/>
      <c r="F258" s="6"/>
      <c r="G258" s="6"/>
      <c r="H258" s="6"/>
      <c r="I258" s="6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 customHeight="1" x14ac:dyDescent="0.5">
      <c r="A259" s="3"/>
      <c r="B259" s="3"/>
      <c r="C259" s="6"/>
      <c r="D259" s="6"/>
      <c r="E259" s="6"/>
      <c r="F259" s="6"/>
      <c r="G259" s="6"/>
      <c r="H259" s="6"/>
      <c r="I259" s="6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 customHeight="1" x14ac:dyDescent="0.5">
      <c r="A260" s="3"/>
      <c r="B260" s="3"/>
      <c r="C260" s="6"/>
      <c r="D260" s="6"/>
      <c r="E260" s="6"/>
      <c r="F260" s="6"/>
      <c r="G260" s="6"/>
      <c r="H260" s="6"/>
      <c r="I260" s="6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 customHeight="1" x14ac:dyDescent="0.5">
      <c r="A261" s="3"/>
      <c r="B261" s="3"/>
      <c r="C261" s="6"/>
      <c r="D261" s="6"/>
      <c r="E261" s="6"/>
      <c r="F261" s="6"/>
      <c r="G261" s="6"/>
      <c r="H261" s="6"/>
      <c r="I261" s="6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 customHeight="1" x14ac:dyDescent="0.5">
      <c r="A262" s="3"/>
      <c r="B262" s="3"/>
      <c r="C262" s="6"/>
      <c r="D262" s="6"/>
      <c r="E262" s="6"/>
      <c r="F262" s="6"/>
      <c r="G262" s="6"/>
      <c r="H262" s="6"/>
      <c r="I262" s="6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 customHeight="1" x14ac:dyDescent="0.5">
      <c r="A263" s="3"/>
      <c r="B263" s="3"/>
      <c r="C263" s="6"/>
      <c r="D263" s="6"/>
      <c r="E263" s="6"/>
      <c r="F263" s="6"/>
      <c r="G263" s="6"/>
      <c r="H263" s="6"/>
      <c r="I263" s="6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 customHeight="1" x14ac:dyDescent="0.5">
      <c r="A264" s="3"/>
      <c r="B264" s="3"/>
      <c r="C264" s="6"/>
      <c r="D264" s="6"/>
      <c r="E264" s="6"/>
      <c r="F264" s="6"/>
      <c r="G264" s="6"/>
      <c r="H264" s="6"/>
      <c r="I264" s="6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 customHeight="1" x14ac:dyDescent="0.5">
      <c r="A265" s="3"/>
      <c r="B265" s="3"/>
      <c r="C265" s="6"/>
      <c r="D265" s="6"/>
      <c r="E265" s="6"/>
      <c r="F265" s="6"/>
      <c r="G265" s="6"/>
      <c r="H265" s="6"/>
      <c r="I265" s="6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 customHeight="1" x14ac:dyDescent="0.5">
      <c r="A266" s="3"/>
      <c r="B266" s="3"/>
      <c r="C266" s="6"/>
      <c r="D266" s="6"/>
      <c r="E266" s="6"/>
      <c r="F266" s="6"/>
      <c r="G266" s="6"/>
      <c r="H266" s="6"/>
      <c r="I266" s="6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 customHeight="1" x14ac:dyDescent="0.5">
      <c r="A267" s="3"/>
      <c r="B267" s="3"/>
      <c r="C267" s="6"/>
      <c r="D267" s="6"/>
      <c r="E267" s="6"/>
      <c r="F267" s="6"/>
      <c r="G267" s="6"/>
      <c r="H267" s="6"/>
      <c r="I267" s="6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 customHeight="1" x14ac:dyDescent="0.5">
      <c r="A268" s="3"/>
      <c r="B268" s="3"/>
      <c r="C268" s="6"/>
      <c r="D268" s="6"/>
      <c r="E268" s="6"/>
      <c r="F268" s="6"/>
      <c r="G268" s="6"/>
      <c r="H268" s="6"/>
      <c r="I268" s="6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 customHeight="1" x14ac:dyDescent="0.5">
      <c r="A269" s="3"/>
      <c r="B269" s="3"/>
      <c r="C269" s="6"/>
      <c r="D269" s="6"/>
      <c r="E269" s="6"/>
      <c r="F269" s="6"/>
      <c r="G269" s="6"/>
      <c r="H269" s="6"/>
      <c r="I269" s="6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 customHeight="1" x14ac:dyDescent="0.5">
      <c r="A270" s="3"/>
      <c r="B270" s="3"/>
      <c r="C270" s="6"/>
      <c r="D270" s="6"/>
      <c r="E270" s="6"/>
      <c r="F270" s="6"/>
      <c r="G270" s="6"/>
      <c r="H270" s="6"/>
      <c r="I270" s="6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 customHeight="1" x14ac:dyDescent="0.5">
      <c r="A271" s="3"/>
      <c r="B271" s="3"/>
      <c r="C271" s="6"/>
      <c r="D271" s="6"/>
      <c r="E271" s="6"/>
      <c r="F271" s="6"/>
      <c r="G271" s="6"/>
      <c r="H271" s="6"/>
      <c r="I271" s="6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 customHeight="1" x14ac:dyDescent="0.5">
      <c r="A272" s="3"/>
      <c r="B272" s="3"/>
      <c r="C272" s="6"/>
      <c r="D272" s="6"/>
      <c r="E272" s="6"/>
      <c r="F272" s="6"/>
      <c r="G272" s="6"/>
      <c r="H272" s="6"/>
      <c r="I272" s="6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 customHeight="1" x14ac:dyDescent="0.5">
      <c r="A273" s="3"/>
      <c r="B273" s="3"/>
      <c r="C273" s="6"/>
      <c r="D273" s="6"/>
      <c r="E273" s="6"/>
      <c r="F273" s="6"/>
      <c r="G273" s="6"/>
      <c r="H273" s="6"/>
      <c r="I273" s="6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 customHeight="1" x14ac:dyDescent="0.5">
      <c r="A274" s="3"/>
      <c r="B274" s="3"/>
      <c r="C274" s="6"/>
      <c r="D274" s="6"/>
      <c r="E274" s="6"/>
      <c r="F274" s="6"/>
      <c r="G274" s="6"/>
      <c r="H274" s="6"/>
      <c r="I274" s="6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 customHeight="1" x14ac:dyDescent="0.5">
      <c r="A275" s="3"/>
      <c r="B275" s="3"/>
      <c r="C275" s="6"/>
      <c r="D275" s="6"/>
      <c r="E275" s="6"/>
      <c r="F275" s="6"/>
      <c r="G275" s="6"/>
      <c r="H275" s="6"/>
      <c r="I275" s="6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 customHeight="1" x14ac:dyDescent="0.5">
      <c r="A276" s="3"/>
      <c r="B276" s="3"/>
      <c r="C276" s="6"/>
      <c r="D276" s="6"/>
      <c r="E276" s="6"/>
      <c r="F276" s="6"/>
      <c r="G276" s="6"/>
      <c r="H276" s="6"/>
      <c r="I276" s="6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 customHeight="1" x14ac:dyDescent="0.5">
      <c r="A277" s="3"/>
      <c r="B277" s="3"/>
      <c r="C277" s="6"/>
      <c r="D277" s="6"/>
      <c r="E277" s="6"/>
      <c r="F277" s="6"/>
      <c r="G277" s="6"/>
      <c r="H277" s="6"/>
      <c r="I277" s="6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 customHeight="1" x14ac:dyDescent="0.5">
      <c r="A278" s="3"/>
      <c r="B278" s="3"/>
      <c r="C278" s="6"/>
      <c r="D278" s="6"/>
      <c r="E278" s="6"/>
      <c r="F278" s="6"/>
      <c r="G278" s="6"/>
      <c r="H278" s="6"/>
      <c r="I278" s="6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 customHeight="1" x14ac:dyDescent="0.5">
      <c r="A279" s="3"/>
      <c r="B279" s="3"/>
      <c r="C279" s="6"/>
      <c r="D279" s="6"/>
      <c r="E279" s="6"/>
      <c r="F279" s="6"/>
      <c r="G279" s="6"/>
      <c r="H279" s="6"/>
      <c r="I279" s="6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 customHeight="1" x14ac:dyDescent="0.5">
      <c r="A280" s="3"/>
      <c r="B280" s="3"/>
      <c r="C280" s="6"/>
      <c r="D280" s="6"/>
      <c r="E280" s="6"/>
      <c r="F280" s="6"/>
      <c r="G280" s="6"/>
      <c r="H280" s="6"/>
      <c r="I280" s="6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 customHeight="1" x14ac:dyDescent="0.5">
      <c r="A281" s="3"/>
      <c r="B281" s="3"/>
      <c r="C281" s="6"/>
      <c r="D281" s="6"/>
      <c r="E281" s="6"/>
      <c r="F281" s="6"/>
      <c r="G281" s="6"/>
      <c r="H281" s="6"/>
      <c r="I281" s="6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 customHeight="1" x14ac:dyDescent="0.5">
      <c r="A282" s="3"/>
      <c r="B282" s="3"/>
      <c r="C282" s="6"/>
      <c r="D282" s="6"/>
      <c r="E282" s="6"/>
      <c r="F282" s="6"/>
      <c r="G282" s="6"/>
      <c r="H282" s="6"/>
      <c r="I282" s="6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 customHeight="1" x14ac:dyDescent="0.5">
      <c r="A283" s="3"/>
      <c r="B283" s="3"/>
      <c r="C283" s="6"/>
      <c r="D283" s="6"/>
      <c r="E283" s="6"/>
      <c r="F283" s="6"/>
      <c r="G283" s="6"/>
      <c r="H283" s="6"/>
      <c r="I283" s="6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 customHeight="1" x14ac:dyDescent="0.5">
      <c r="A284" s="3"/>
      <c r="B284" s="3"/>
      <c r="C284" s="6"/>
      <c r="D284" s="6"/>
      <c r="E284" s="6"/>
      <c r="F284" s="6"/>
      <c r="G284" s="6"/>
      <c r="H284" s="6"/>
      <c r="I284" s="6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 customHeight="1" x14ac:dyDescent="0.5">
      <c r="A285" s="3"/>
      <c r="B285" s="3"/>
      <c r="C285" s="6"/>
      <c r="D285" s="6"/>
      <c r="E285" s="6"/>
      <c r="F285" s="6"/>
      <c r="G285" s="6"/>
      <c r="H285" s="6"/>
      <c r="I285" s="6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 customHeight="1" x14ac:dyDescent="0.5">
      <c r="A286" s="3"/>
      <c r="B286" s="3"/>
      <c r="C286" s="6"/>
      <c r="D286" s="6"/>
      <c r="E286" s="6"/>
      <c r="F286" s="6"/>
      <c r="G286" s="6"/>
      <c r="H286" s="6"/>
      <c r="I286" s="6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 customHeight="1" x14ac:dyDescent="0.5">
      <c r="A287" s="3"/>
      <c r="B287" s="3"/>
      <c r="C287" s="6"/>
      <c r="D287" s="6"/>
      <c r="E287" s="6"/>
      <c r="F287" s="6"/>
      <c r="G287" s="6"/>
      <c r="H287" s="6"/>
      <c r="I287" s="6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 customHeight="1" x14ac:dyDescent="0.5">
      <c r="A288" s="3"/>
      <c r="B288" s="3"/>
      <c r="C288" s="6"/>
      <c r="D288" s="6"/>
      <c r="E288" s="6"/>
      <c r="F288" s="6"/>
      <c r="G288" s="6"/>
      <c r="H288" s="6"/>
      <c r="I288" s="6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 customHeight="1" x14ac:dyDescent="0.5">
      <c r="A289" s="3"/>
      <c r="B289" s="3"/>
      <c r="C289" s="6"/>
      <c r="D289" s="6"/>
      <c r="E289" s="6"/>
      <c r="F289" s="6"/>
      <c r="G289" s="6"/>
      <c r="H289" s="6"/>
      <c r="I289" s="6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 customHeight="1" x14ac:dyDescent="0.5">
      <c r="A290" s="3"/>
      <c r="B290" s="3"/>
      <c r="C290" s="6"/>
      <c r="D290" s="6"/>
      <c r="E290" s="6"/>
      <c r="F290" s="6"/>
      <c r="G290" s="6"/>
      <c r="H290" s="6"/>
      <c r="I290" s="6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 customHeight="1" x14ac:dyDescent="0.5">
      <c r="A291" s="3"/>
      <c r="B291" s="3"/>
      <c r="C291" s="6"/>
      <c r="D291" s="6"/>
      <c r="E291" s="6"/>
      <c r="F291" s="6"/>
      <c r="G291" s="6"/>
      <c r="H291" s="6"/>
      <c r="I291" s="6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 customHeight="1" x14ac:dyDescent="0.5">
      <c r="A292" s="3"/>
      <c r="B292" s="3"/>
      <c r="C292" s="6"/>
      <c r="D292" s="6"/>
      <c r="E292" s="6"/>
      <c r="F292" s="6"/>
      <c r="G292" s="6"/>
      <c r="H292" s="6"/>
      <c r="I292" s="6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 customHeight="1" x14ac:dyDescent="0.5">
      <c r="A293" s="3"/>
      <c r="B293" s="3"/>
      <c r="C293" s="6"/>
      <c r="D293" s="6"/>
      <c r="E293" s="6"/>
      <c r="F293" s="6"/>
      <c r="G293" s="6"/>
      <c r="H293" s="6"/>
      <c r="I293" s="6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 customHeight="1" x14ac:dyDescent="0.5">
      <c r="A294" s="3"/>
      <c r="B294" s="3"/>
      <c r="C294" s="6"/>
      <c r="D294" s="6"/>
      <c r="E294" s="6"/>
      <c r="F294" s="6"/>
      <c r="G294" s="6"/>
      <c r="H294" s="6"/>
      <c r="I294" s="6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 customHeight="1" x14ac:dyDescent="0.5">
      <c r="A295" s="3"/>
      <c r="B295" s="3"/>
      <c r="C295" s="6"/>
      <c r="D295" s="6"/>
      <c r="E295" s="6"/>
      <c r="F295" s="6"/>
      <c r="G295" s="6"/>
      <c r="H295" s="6"/>
      <c r="I295" s="6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 customHeight="1" x14ac:dyDescent="0.5">
      <c r="A296" s="3"/>
      <c r="B296" s="3"/>
      <c r="C296" s="6"/>
      <c r="D296" s="6"/>
      <c r="E296" s="6"/>
      <c r="F296" s="6"/>
      <c r="G296" s="6"/>
      <c r="H296" s="6"/>
      <c r="I296" s="6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 customHeight="1" x14ac:dyDescent="0.5">
      <c r="A297" s="3"/>
      <c r="B297" s="3"/>
      <c r="C297" s="6"/>
      <c r="D297" s="6"/>
      <c r="E297" s="6"/>
      <c r="F297" s="6"/>
      <c r="G297" s="6"/>
      <c r="H297" s="6"/>
      <c r="I297" s="6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 customHeight="1" x14ac:dyDescent="0.5">
      <c r="A298" s="3"/>
      <c r="B298" s="3"/>
      <c r="C298" s="6"/>
      <c r="D298" s="6"/>
      <c r="E298" s="6"/>
      <c r="F298" s="6"/>
      <c r="G298" s="6"/>
      <c r="H298" s="6"/>
      <c r="I298" s="6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 customHeight="1" x14ac:dyDescent="0.5">
      <c r="A299" s="3"/>
      <c r="B299" s="3"/>
      <c r="C299" s="6"/>
      <c r="D299" s="6"/>
      <c r="E299" s="6"/>
      <c r="F299" s="6"/>
      <c r="G299" s="6"/>
      <c r="H299" s="6"/>
      <c r="I299" s="6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 customHeight="1" x14ac:dyDescent="0.5">
      <c r="A300" s="3"/>
      <c r="B300" s="3"/>
      <c r="C300" s="6"/>
      <c r="D300" s="6"/>
      <c r="E300" s="6"/>
      <c r="F300" s="6"/>
      <c r="G300" s="6"/>
      <c r="H300" s="6"/>
      <c r="I300" s="6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 customHeight="1" x14ac:dyDescent="0.5">
      <c r="A301" s="3"/>
      <c r="B301" s="3"/>
      <c r="C301" s="6"/>
      <c r="D301" s="6"/>
      <c r="E301" s="6"/>
      <c r="F301" s="6"/>
      <c r="G301" s="6"/>
      <c r="H301" s="6"/>
      <c r="I301" s="6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 customHeight="1" x14ac:dyDescent="0.5">
      <c r="A302" s="3"/>
      <c r="B302" s="3"/>
      <c r="C302" s="6"/>
      <c r="D302" s="6"/>
      <c r="E302" s="6"/>
      <c r="F302" s="6"/>
      <c r="G302" s="6"/>
      <c r="H302" s="6"/>
      <c r="I302" s="6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 customHeight="1" x14ac:dyDescent="0.5">
      <c r="A303" s="3"/>
      <c r="B303" s="3"/>
      <c r="C303" s="6"/>
      <c r="D303" s="6"/>
      <c r="E303" s="6"/>
      <c r="F303" s="6"/>
      <c r="G303" s="6"/>
      <c r="H303" s="6"/>
      <c r="I303" s="6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 customHeight="1" x14ac:dyDescent="0.5">
      <c r="A304" s="3"/>
      <c r="B304" s="3"/>
      <c r="C304" s="6"/>
      <c r="D304" s="6"/>
      <c r="E304" s="6"/>
      <c r="F304" s="6"/>
      <c r="G304" s="6"/>
      <c r="H304" s="6"/>
      <c r="I304" s="6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 customHeight="1" x14ac:dyDescent="0.5">
      <c r="A305" s="3"/>
      <c r="B305" s="3"/>
      <c r="C305" s="6"/>
      <c r="D305" s="6"/>
      <c r="E305" s="6"/>
      <c r="F305" s="6"/>
      <c r="G305" s="6"/>
      <c r="H305" s="6"/>
      <c r="I305" s="6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 customHeight="1" x14ac:dyDescent="0.5">
      <c r="A306" s="3"/>
      <c r="B306" s="3"/>
      <c r="C306" s="6"/>
      <c r="D306" s="6"/>
      <c r="E306" s="6"/>
      <c r="F306" s="6"/>
      <c r="G306" s="6"/>
      <c r="H306" s="6"/>
      <c r="I306" s="6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 customHeight="1" x14ac:dyDescent="0.5">
      <c r="A307" s="3"/>
      <c r="B307" s="3"/>
      <c r="C307" s="6"/>
      <c r="D307" s="6"/>
      <c r="E307" s="6"/>
      <c r="F307" s="6"/>
      <c r="G307" s="6"/>
      <c r="H307" s="6"/>
      <c r="I307" s="6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 customHeight="1" x14ac:dyDescent="0.5">
      <c r="A308" s="3"/>
      <c r="B308" s="3"/>
      <c r="C308" s="6"/>
      <c r="D308" s="6"/>
      <c r="E308" s="6"/>
      <c r="F308" s="6"/>
      <c r="G308" s="6"/>
      <c r="H308" s="6"/>
      <c r="I308" s="6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 customHeight="1" x14ac:dyDescent="0.5">
      <c r="A309" s="3"/>
      <c r="B309" s="3"/>
      <c r="C309" s="6"/>
      <c r="D309" s="6"/>
      <c r="E309" s="6"/>
      <c r="F309" s="6"/>
      <c r="G309" s="6"/>
      <c r="H309" s="6"/>
      <c r="I309" s="6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 customHeight="1" x14ac:dyDescent="0.5">
      <c r="A310" s="3"/>
      <c r="B310" s="3"/>
      <c r="C310" s="6"/>
      <c r="D310" s="6"/>
      <c r="E310" s="6"/>
      <c r="F310" s="6"/>
      <c r="G310" s="6"/>
      <c r="H310" s="6"/>
      <c r="I310" s="6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 customHeight="1" x14ac:dyDescent="0.5">
      <c r="A311" s="3"/>
      <c r="B311" s="3"/>
      <c r="C311" s="6"/>
      <c r="D311" s="6"/>
      <c r="E311" s="6"/>
      <c r="F311" s="6"/>
      <c r="G311" s="6"/>
      <c r="H311" s="6"/>
      <c r="I311" s="6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 customHeight="1" x14ac:dyDescent="0.5">
      <c r="A312" s="3"/>
      <c r="B312" s="3"/>
      <c r="C312" s="6"/>
      <c r="D312" s="6"/>
      <c r="E312" s="6"/>
      <c r="F312" s="6"/>
      <c r="G312" s="6"/>
      <c r="H312" s="6"/>
      <c r="I312" s="6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 customHeight="1" x14ac:dyDescent="0.5">
      <c r="A313" s="3"/>
      <c r="B313" s="3"/>
      <c r="C313" s="6"/>
      <c r="D313" s="6"/>
      <c r="E313" s="6"/>
      <c r="F313" s="6"/>
      <c r="G313" s="6"/>
      <c r="H313" s="6"/>
      <c r="I313" s="6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 customHeight="1" x14ac:dyDescent="0.5">
      <c r="A314" s="3"/>
      <c r="B314" s="3"/>
      <c r="C314" s="6"/>
      <c r="D314" s="6"/>
      <c r="E314" s="6"/>
      <c r="F314" s="6"/>
      <c r="G314" s="6"/>
      <c r="H314" s="6"/>
      <c r="I314" s="6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 customHeight="1" x14ac:dyDescent="0.5">
      <c r="A315" s="3"/>
      <c r="B315" s="3"/>
      <c r="C315" s="6"/>
      <c r="D315" s="6"/>
      <c r="E315" s="6"/>
      <c r="F315" s="6"/>
      <c r="G315" s="6"/>
      <c r="H315" s="6"/>
      <c r="I315" s="6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 customHeight="1" x14ac:dyDescent="0.5">
      <c r="A316" s="3"/>
      <c r="B316" s="3"/>
      <c r="C316" s="6"/>
      <c r="D316" s="6"/>
      <c r="E316" s="6"/>
      <c r="F316" s="6"/>
      <c r="G316" s="6"/>
      <c r="H316" s="6"/>
      <c r="I316" s="6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 customHeight="1" x14ac:dyDescent="0.5">
      <c r="A317" s="3"/>
      <c r="B317" s="3"/>
      <c r="C317" s="6"/>
      <c r="D317" s="6"/>
      <c r="E317" s="6"/>
      <c r="F317" s="6"/>
      <c r="G317" s="6"/>
      <c r="H317" s="6"/>
      <c r="I317" s="6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 customHeight="1" x14ac:dyDescent="0.5">
      <c r="A318" s="3"/>
      <c r="B318" s="3"/>
      <c r="C318" s="6"/>
      <c r="D318" s="6"/>
      <c r="E318" s="6"/>
      <c r="F318" s="6"/>
      <c r="G318" s="6"/>
      <c r="H318" s="6"/>
      <c r="I318" s="6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 customHeight="1" x14ac:dyDescent="0.5">
      <c r="A319" s="3"/>
      <c r="B319" s="3"/>
      <c r="C319" s="6"/>
      <c r="D319" s="6"/>
      <c r="E319" s="6"/>
      <c r="F319" s="6"/>
      <c r="G319" s="6"/>
      <c r="H319" s="6"/>
      <c r="I319" s="6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 customHeight="1" x14ac:dyDescent="0.5">
      <c r="A320" s="3"/>
      <c r="B320" s="3"/>
      <c r="C320" s="6"/>
      <c r="D320" s="6"/>
      <c r="E320" s="6"/>
      <c r="F320" s="6"/>
      <c r="G320" s="6"/>
      <c r="H320" s="6"/>
      <c r="I320" s="6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 customHeight="1" x14ac:dyDescent="0.5">
      <c r="A321" s="3"/>
      <c r="B321" s="3"/>
      <c r="C321" s="6"/>
      <c r="D321" s="6"/>
      <c r="E321" s="6"/>
      <c r="F321" s="6"/>
      <c r="G321" s="6"/>
      <c r="H321" s="6"/>
      <c r="I321" s="6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 customHeight="1" x14ac:dyDescent="0.5">
      <c r="A322" s="3"/>
      <c r="B322" s="3"/>
      <c r="C322" s="6"/>
      <c r="D322" s="6"/>
      <c r="E322" s="6"/>
      <c r="F322" s="6"/>
      <c r="G322" s="6"/>
      <c r="H322" s="6"/>
      <c r="I322" s="6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 customHeight="1" x14ac:dyDescent="0.5">
      <c r="A323" s="3"/>
      <c r="B323" s="3"/>
      <c r="C323" s="6"/>
      <c r="D323" s="6"/>
      <c r="E323" s="6"/>
      <c r="F323" s="6"/>
      <c r="G323" s="6"/>
      <c r="H323" s="6"/>
      <c r="I323" s="6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 customHeight="1" x14ac:dyDescent="0.5">
      <c r="A324" s="3"/>
      <c r="B324" s="3"/>
      <c r="C324" s="6"/>
      <c r="D324" s="6"/>
      <c r="E324" s="6"/>
      <c r="F324" s="6"/>
      <c r="G324" s="6"/>
      <c r="H324" s="6"/>
      <c r="I324" s="6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 customHeight="1" x14ac:dyDescent="0.5">
      <c r="A325" s="3"/>
      <c r="B325" s="3"/>
      <c r="C325" s="6"/>
      <c r="D325" s="6"/>
      <c r="E325" s="6"/>
      <c r="F325" s="6"/>
      <c r="G325" s="6"/>
      <c r="H325" s="6"/>
      <c r="I325" s="6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 customHeight="1" x14ac:dyDescent="0.5">
      <c r="A326" s="3"/>
      <c r="B326" s="3"/>
      <c r="C326" s="6"/>
      <c r="D326" s="6"/>
      <c r="E326" s="6"/>
      <c r="F326" s="6"/>
      <c r="G326" s="6"/>
      <c r="H326" s="6"/>
      <c r="I326" s="6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 customHeight="1" x14ac:dyDescent="0.5">
      <c r="A327" s="3"/>
      <c r="B327" s="3"/>
      <c r="C327" s="6"/>
      <c r="D327" s="6"/>
      <c r="E327" s="6"/>
      <c r="F327" s="6"/>
      <c r="G327" s="6"/>
      <c r="H327" s="6"/>
      <c r="I327" s="6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 customHeight="1" x14ac:dyDescent="0.5">
      <c r="A328" s="3"/>
      <c r="B328" s="3"/>
      <c r="C328" s="6"/>
      <c r="D328" s="6"/>
      <c r="E328" s="6"/>
      <c r="F328" s="6"/>
      <c r="G328" s="6"/>
      <c r="H328" s="6"/>
      <c r="I328" s="6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 customHeight="1" x14ac:dyDescent="0.5">
      <c r="A329" s="3"/>
      <c r="B329" s="3"/>
      <c r="C329" s="6"/>
      <c r="D329" s="6"/>
      <c r="E329" s="6"/>
      <c r="F329" s="6"/>
      <c r="G329" s="6"/>
      <c r="H329" s="6"/>
      <c r="I329" s="6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 customHeight="1" x14ac:dyDescent="0.5">
      <c r="A330" s="3"/>
      <c r="B330" s="3"/>
      <c r="C330" s="6"/>
      <c r="D330" s="6"/>
      <c r="E330" s="6"/>
      <c r="F330" s="6"/>
      <c r="G330" s="6"/>
      <c r="H330" s="6"/>
      <c r="I330" s="6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 customHeight="1" x14ac:dyDescent="0.5">
      <c r="A331" s="3"/>
      <c r="B331" s="3"/>
      <c r="C331" s="6"/>
      <c r="D331" s="6"/>
      <c r="E331" s="6"/>
      <c r="F331" s="6"/>
      <c r="G331" s="6"/>
      <c r="H331" s="6"/>
      <c r="I331" s="6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 customHeight="1" x14ac:dyDescent="0.5">
      <c r="A332" s="3"/>
      <c r="B332" s="3"/>
      <c r="C332" s="6"/>
      <c r="D332" s="6"/>
      <c r="E332" s="6"/>
      <c r="F332" s="6"/>
      <c r="G332" s="6"/>
      <c r="H332" s="6"/>
      <c r="I332" s="6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 customHeight="1" x14ac:dyDescent="0.5">
      <c r="A333" s="3"/>
      <c r="B333" s="3"/>
      <c r="C333" s="6"/>
      <c r="D333" s="6"/>
      <c r="E333" s="6"/>
      <c r="F333" s="6"/>
      <c r="G333" s="6"/>
      <c r="H333" s="6"/>
      <c r="I333" s="6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 customHeight="1" x14ac:dyDescent="0.5">
      <c r="A334" s="3"/>
      <c r="B334" s="3"/>
      <c r="C334" s="6"/>
      <c r="D334" s="6"/>
      <c r="E334" s="6"/>
      <c r="F334" s="6"/>
      <c r="G334" s="6"/>
      <c r="H334" s="6"/>
      <c r="I334" s="6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 customHeight="1" x14ac:dyDescent="0.5">
      <c r="A335" s="3"/>
      <c r="B335" s="3"/>
      <c r="C335" s="6"/>
      <c r="D335" s="6"/>
      <c r="E335" s="6"/>
      <c r="F335" s="6"/>
      <c r="G335" s="6"/>
      <c r="H335" s="6"/>
      <c r="I335" s="6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 customHeight="1" x14ac:dyDescent="0.5">
      <c r="A336" s="3"/>
      <c r="B336" s="3"/>
      <c r="C336" s="6"/>
      <c r="D336" s="6"/>
      <c r="E336" s="6"/>
      <c r="F336" s="6"/>
      <c r="G336" s="6"/>
      <c r="H336" s="6"/>
      <c r="I336" s="6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 customHeight="1" x14ac:dyDescent="0.5">
      <c r="A337" s="3"/>
      <c r="B337" s="3"/>
      <c r="C337" s="6"/>
      <c r="D337" s="6"/>
      <c r="E337" s="6"/>
      <c r="F337" s="6"/>
      <c r="G337" s="6"/>
      <c r="H337" s="6"/>
      <c r="I337" s="6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 customHeight="1" x14ac:dyDescent="0.5">
      <c r="A338" s="3"/>
      <c r="B338" s="3"/>
      <c r="C338" s="6"/>
      <c r="D338" s="6"/>
      <c r="E338" s="6"/>
      <c r="F338" s="6"/>
      <c r="G338" s="6"/>
      <c r="H338" s="6"/>
      <c r="I338" s="6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 customHeight="1" x14ac:dyDescent="0.5">
      <c r="A339" s="3"/>
      <c r="B339" s="3"/>
      <c r="C339" s="6"/>
      <c r="D339" s="6"/>
      <c r="E339" s="6"/>
      <c r="F339" s="6"/>
      <c r="G339" s="6"/>
      <c r="H339" s="6"/>
      <c r="I339" s="6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 customHeight="1" x14ac:dyDescent="0.5">
      <c r="A340" s="3"/>
      <c r="B340" s="3"/>
      <c r="C340" s="6"/>
      <c r="D340" s="6"/>
      <c r="E340" s="6"/>
      <c r="F340" s="6"/>
      <c r="G340" s="6"/>
      <c r="H340" s="6"/>
      <c r="I340" s="6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 customHeight="1" x14ac:dyDescent="0.5">
      <c r="A341" s="3"/>
      <c r="B341" s="3"/>
      <c r="C341" s="6"/>
      <c r="D341" s="6"/>
      <c r="E341" s="6"/>
      <c r="F341" s="6"/>
      <c r="G341" s="6"/>
      <c r="H341" s="6"/>
      <c r="I341" s="6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 customHeight="1" x14ac:dyDescent="0.5">
      <c r="A342" s="3"/>
      <c r="B342" s="3"/>
      <c r="C342" s="6"/>
      <c r="D342" s="6"/>
      <c r="E342" s="6"/>
      <c r="F342" s="6"/>
      <c r="G342" s="6"/>
      <c r="H342" s="6"/>
      <c r="I342" s="6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 customHeight="1" x14ac:dyDescent="0.5">
      <c r="A343" s="3"/>
      <c r="B343" s="3"/>
      <c r="C343" s="6"/>
      <c r="D343" s="6"/>
      <c r="E343" s="6"/>
      <c r="F343" s="6"/>
      <c r="G343" s="6"/>
      <c r="H343" s="6"/>
      <c r="I343" s="6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 customHeight="1" x14ac:dyDescent="0.5">
      <c r="A344" s="3"/>
      <c r="B344" s="3"/>
      <c r="C344" s="6"/>
      <c r="D344" s="6"/>
      <c r="E344" s="6"/>
      <c r="F344" s="6"/>
      <c r="G344" s="6"/>
      <c r="H344" s="6"/>
      <c r="I344" s="6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 customHeight="1" x14ac:dyDescent="0.5">
      <c r="A345" s="3"/>
      <c r="B345" s="3"/>
      <c r="C345" s="6"/>
      <c r="D345" s="6"/>
      <c r="E345" s="6"/>
      <c r="F345" s="6"/>
      <c r="G345" s="6"/>
      <c r="H345" s="6"/>
      <c r="I345" s="6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 customHeight="1" x14ac:dyDescent="0.5">
      <c r="A346" s="3"/>
      <c r="B346" s="3"/>
      <c r="C346" s="6"/>
      <c r="D346" s="6"/>
      <c r="E346" s="6"/>
      <c r="F346" s="6"/>
      <c r="G346" s="6"/>
      <c r="H346" s="6"/>
      <c r="I346" s="6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 customHeight="1" x14ac:dyDescent="0.5">
      <c r="A347" s="3"/>
      <c r="B347" s="3"/>
      <c r="C347" s="6"/>
      <c r="D347" s="6"/>
      <c r="E347" s="6"/>
      <c r="F347" s="6"/>
      <c r="G347" s="6"/>
      <c r="H347" s="6"/>
      <c r="I347" s="6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 customHeight="1" x14ac:dyDescent="0.5">
      <c r="A348" s="3"/>
      <c r="B348" s="3"/>
      <c r="C348" s="6"/>
      <c r="D348" s="6"/>
      <c r="E348" s="6"/>
      <c r="F348" s="6"/>
      <c r="G348" s="6"/>
      <c r="H348" s="6"/>
      <c r="I348" s="6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 customHeight="1" x14ac:dyDescent="0.5">
      <c r="A349" s="3"/>
      <c r="B349" s="3"/>
      <c r="C349" s="6"/>
      <c r="D349" s="6"/>
      <c r="E349" s="6"/>
      <c r="F349" s="6"/>
      <c r="G349" s="6"/>
      <c r="H349" s="6"/>
      <c r="I349" s="6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 customHeight="1" x14ac:dyDescent="0.5">
      <c r="A350" s="3"/>
      <c r="B350" s="3"/>
      <c r="C350" s="6"/>
      <c r="D350" s="6"/>
      <c r="E350" s="6"/>
      <c r="F350" s="6"/>
      <c r="G350" s="6"/>
      <c r="H350" s="6"/>
      <c r="I350" s="6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 customHeight="1" x14ac:dyDescent="0.5">
      <c r="A351" s="3"/>
      <c r="B351" s="3"/>
      <c r="C351" s="6"/>
      <c r="D351" s="6"/>
      <c r="E351" s="6"/>
      <c r="F351" s="6"/>
      <c r="G351" s="6"/>
      <c r="H351" s="6"/>
      <c r="I351" s="6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 customHeight="1" x14ac:dyDescent="0.5">
      <c r="A352" s="3"/>
      <c r="B352" s="3"/>
      <c r="C352" s="6"/>
      <c r="D352" s="6"/>
      <c r="E352" s="6"/>
      <c r="F352" s="6"/>
      <c r="G352" s="6"/>
      <c r="H352" s="6"/>
      <c r="I352" s="6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 customHeight="1" x14ac:dyDescent="0.5">
      <c r="A353" s="3"/>
      <c r="B353" s="3"/>
      <c r="C353" s="6"/>
      <c r="D353" s="6"/>
      <c r="E353" s="6"/>
      <c r="F353" s="6"/>
      <c r="G353" s="6"/>
      <c r="H353" s="6"/>
      <c r="I353" s="6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 customHeight="1" x14ac:dyDescent="0.5">
      <c r="A354" s="3"/>
      <c r="B354" s="3"/>
      <c r="C354" s="6"/>
      <c r="D354" s="6"/>
      <c r="E354" s="6"/>
      <c r="F354" s="6"/>
      <c r="G354" s="6"/>
      <c r="H354" s="6"/>
      <c r="I354" s="6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 customHeight="1" x14ac:dyDescent="0.5">
      <c r="A355" s="3"/>
      <c r="B355" s="3"/>
      <c r="C355" s="6"/>
      <c r="D355" s="6"/>
      <c r="E355" s="6"/>
      <c r="F355" s="6"/>
      <c r="G355" s="6"/>
      <c r="H355" s="6"/>
      <c r="I355" s="6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 customHeight="1" x14ac:dyDescent="0.5">
      <c r="A356" s="3"/>
      <c r="B356" s="3"/>
      <c r="C356" s="6"/>
      <c r="D356" s="6"/>
      <c r="E356" s="6"/>
      <c r="F356" s="6"/>
      <c r="G356" s="6"/>
      <c r="H356" s="6"/>
      <c r="I356" s="6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 customHeight="1" x14ac:dyDescent="0.5">
      <c r="A357" s="3"/>
      <c r="B357" s="3"/>
      <c r="C357" s="6"/>
      <c r="D357" s="6"/>
      <c r="E357" s="6"/>
      <c r="F357" s="6"/>
      <c r="G357" s="6"/>
      <c r="H357" s="6"/>
      <c r="I357" s="6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 customHeight="1" x14ac:dyDescent="0.5">
      <c r="A358" s="3"/>
      <c r="B358" s="3"/>
      <c r="C358" s="6"/>
      <c r="D358" s="6"/>
      <c r="E358" s="6"/>
      <c r="F358" s="6"/>
      <c r="G358" s="6"/>
      <c r="H358" s="6"/>
      <c r="I358" s="6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 customHeight="1" x14ac:dyDescent="0.5">
      <c r="A359" s="3"/>
      <c r="B359" s="3"/>
      <c r="C359" s="6"/>
      <c r="D359" s="6"/>
      <c r="E359" s="6"/>
      <c r="F359" s="6"/>
      <c r="G359" s="6"/>
      <c r="H359" s="6"/>
      <c r="I359" s="6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 customHeight="1" x14ac:dyDescent="0.5">
      <c r="A360" s="3"/>
      <c r="B360" s="3"/>
      <c r="C360" s="6"/>
      <c r="D360" s="6"/>
      <c r="E360" s="6"/>
      <c r="F360" s="6"/>
      <c r="G360" s="6"/>
      <c r="H360" s="6"/>
      <c r="I360" s="6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 customHeight="1" x14ac:dyDescent="0.5">
      <c r="A361" s="3"/>
      <c r="B361" s="3"/>
      <c r="C361" s="6"/>
      <c r="D361" s="6"/>
      <c r="E361" s="6"/>
      <c r="F361" s="6"/>
      <c r="G361" s="6"/>
      <c r="H361" s="6"/>
      <c r="I361" s="6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 customHeight="1" x14ac:dyDescent="0.5">
      <c r="A362" s="3"/>
      <c r="B362" s="3"/>
      <c r="C362" s="6"/>
      <c r="D362" s="6"/>
      <c r="E362" s="6"/>
      <c r="F362" s="6"/>
      <c r="G362" s="6"/>
      <c r="H362" s="6"/>
      <c r="I362" s="6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 customHeight="1" x14ac:dyDescent="0.5">
      <c r="A363" s="3"/>
      <c r="B363" s="3"/>
      <c r="C363" s="6"/>
      <c r="D363" s="6"/>
      <c r="E363" s="6"/>
      <c r="F363" s="6"/>
      <c r="G363" s="6"/>
      <c r="H363" s="6"/>
      <c r="I363" s="6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 customHeight="1" x14ac:dyDescent="0.5">
      <c r="A364" s="3"/>
      <c r="B364" s="3"/>
      <c r="C364" s="6"/>
      <c r="D364" s="6"/>
      <c r="E364" s="6"/>
      <c r="F364" s="6"/>
      <c r="G364" s="6"/>
      <c r="H364" s="6"/>
      <c r="I364" s="6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 customHeight="1" x14ac:dyDescent="0.5">
      <c r="A365" s="3"/>
      <c r="B365" s="3"/>
      <c r="C365" s="6"/>
      <c r="D365" s="6"/>
      <c r="E365" s="6"/>
      <c r="F365" s="6"/>
      <c r="G365" s="6"/>
      <c r="H365" s="6"/>
      <c r="I365" s="6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 customHeight="1" x14ac:dyDescent="0.5">
      <c r="A366" s="3"/>
      <c r="B366" s="3"/>
      <c r="C366" s="6"/>
      <c r="D366" s="6"/>
      <c r="E366" s="6"/>
      <c r="F366" s="6"/>
      <c r="G366" s="6"/>
      <c r="H366" s="6"/>
      <c r="I366" s="6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 customHeight="1" x14ac:dyDescent="0.5">
      <c r="A367" s="3"/>
      <c r="B367" s="3"/>
      <c r="C367" s="6"/>
      <c r="D367" s="6"/>
      <c r="E367" s="6"/>
      <c r="F367" s="6"/>
      <c r="G367" s="6"/>
      <c r="H367" s="6"/>
      <c r="I367" s="6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 customHeight="1" x14ac:dyDescent="0.5">
      <c r="A368" s="3"/>
      <c r="B368" s="3"/>
      <c r="C368" s="6"/>
      <c r="D368" s="6"/>
      <c r="E368" s="6"/>
      <c r="F368" s="6"/>
      <c r="G368" s="6"/>
      <c r="H368" s="6"/>
      <c r="I368" s="6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 customHeight="1" x14ac:dyDescent="0.5">
      <c r="A369" s="3"/>
      <c r="B369" s="3"/>
      <c r="C369" s="6"/>
      <c r="D369" s="6"/>
      <c r="E369" s="6"/>
      <c r="F369" s="6"/>
      <c r="G369" s="6"/>
      <c r="H369" s="6"/>
      <c r="I369" s="6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 customHeight="1" x14ac:dyDescent="0.5">
      <c r="A370" s="3"/>
      <c r="B370" s="3"/>
      <c r="C370" s="6"/>
      <c r="D370" s="6"/>
      <c r="E370" s="6"/>
      <c r="F370" s="6"/>
      <c r="G370" s="6"/>
      <c r="H370" s="6"/>
      <c r="I370" s="6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 customHeight="1" x14ac:dyDescent="0.5">
      <c r="A371" s="3"/>
      <c r="B371" s="3"/>
      <c r="C371" s="6"/>
      <c r="D371" s="6"/>
      <c r="E371" s="6"/>
      <c r="F371" s="6"/>
      <c r="G371" s="6"/>
      <c r="H371" s="6"/>
      <c r="I371" s="6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 customHeight="1" x14ac:dyDescent="0.5">
      <c r="A372" s="3"/>
      <c r="B372" s="3"/>
      <c r="C372" s="6"/>
      <c r="D372" s="6"/>
      <c r="E372" s="6"/>
      <c r="F372" s="6"/>
      <c r="G372" s="6"/>
      <c r="H372" s="6"/>
      <c r="I372" s="6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 customHeight="1" x14ac:dyDescent="0.5">
      <c r="A373" s="3"/>
      <c r="B373" s="3"/>
      <c r="C373" s="6"/>
      <c r="D373" s="6"/>
      <c r="E373" s="6"/>
      <c r="F373" s="6"/>
      <c r="G373" s="6"/>
      <c r="H373" s="6"/>
      <c r="I373" s="6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 customHeight="1" x14ac:dyDescent="0.5">
      <c r="A374" s="3"/>
      <c r="B374" s="3"/>
      <c r="C374" s="6"/>
      <c r="D374" s="6"/>
      <c r="E374" s="6"/>
      <c r="F374" s="6"/>
      <c r="G374" s="6"/>
      <c r="H374" s="6"/>
      <c r="I374" s="6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 customHeight="1" x14ac:dyDescent="0.5">
      <c r="A375" s="3"/>
      <c r="B375" s="3"/>
      <c r="C375" s="6"/>
      <c r="D375" s="6"/>
      <c r="E375" s="6"/>
      <c r="F375" s="6"/>
      <c r="G375" s="6"/>
      <c r="H375" s="6"/>
      <c r="I375" s="6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 customHeight="1" x14ac:dyDescent="0.5">
      <c r="A376" s="3"/>
      <c r="B376" s="3"/>
      <c r="C376" s="6"/>
      <c r="D376" s="6"/>
      <c r="E376" s="6"/>
      <c r="F376" s="6"/>
      <c r="G376" s="6"/>
      <c r="H376" s="6"/>
      <c r="I376" s="6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 customHeight="1" x14ac:dyDescent="0.5">
      <c r="A377" s="3"/>
      <c r="B377" s="3"/>
      <c r="C377" s="6"/>
      <c r="D377" s="6"/>
      <c r="E377" s="6"/>
      <c r="F377" s="6"/>
      <c r="G377" s="6"/>
      <c r="H377" s="6"/>
      <c r="I377" s="6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 customHeight="1" x14ac:dyDescent="0.5">
      <c r="A378" s="3"/>
      <c r="B378" s="3"/>
      <c r="C378" s="6"/>
      <c r="D378" s="6"/>
      <c r="E378" s="6"/>
      <c r="F378" s="6"/>
      <c r="G378" s="6"/>
      <c r="H378" s="6"/>
      <c r="I378" s="6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 customHeight="1" x14ac:dyDescent="0.5">
      <c r="A379" s="3"/>
      <c r="B379" s="3"/>
      <c r="C379" s="6"/>
      <c r="D379" s="6"/>
      <c r="E379" s="6"/>
      <c r="F379" s="6"/>
      <c r="G379" s="6"/>
      <c r="H379" s="6"/>
      <c r="I379" s="6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 customHeight="1" x14ac:dyDescent="0.5">
      <c r="A380" s="3"/>
      <c r="B380" s="3"/>
      <c r="C380" s="6"/>
      <c r="D380" s="6"/>
      <c r="E380" s="6"/>
      <c r="F380" s="6"/>
      <c r="G380" s="6"/>
      <c r="H380" s="6"/>
      <c r="I380" s="6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 customHeight="1" x14ac:dyDescent="0.5">
      <c r="A381" s="3"/>
      <c r="B381" s="3"/>
      <c r="C381" s="6"/>
      <c r="D381" s="6"/>
      <c r="E381" s="6"/>
      <c r="F381" s="6"/>
      <c r="G381" s="6"/>
      <c r="H381" s="6"/>
      <c r="I381" s="6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 customHeight="1" x14ac:dyDescent="0.5">
      <c r="A382" s="3"/>
      <c r="B382" s="3"/>
      <c r="C382" s="6"/>
      <c r="D382" s="6"/>
      <c r="E382" s="6"/>
      <c r="F382" s="6"/>
      <c r="G382" s="6"/>
      <c r="H382" s="6"/>
      <c r="I382" s="6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 customHeight="1" x14ac:dyDescent="0.5">
      <c r="A383" s="3"/>
      <c r="B383" s="3"/>
      <c r="C383" s="6"/>
      <c r="D383" s="6"/>
      <c r="E383" s="6"/>
      <c r="F383" s="6"/>
      <c r="G383" s="6"/>
      <c r="H383" s="6"/>
      <c r="I383" s="6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 customHeight="1" x14ac:dyDescent="0.5">
      <c r="A384" s="3"/>
      <c r="B384" s="3"/>
      <c r="C384" s="6"/>
      <c r="D384" s="6"/>
      <c r="E384" s="6"/>
      <c r="F384" s="6"/>
      <c r="G384" s="6"/>
      <c r="H384" s="6"/>
      <c r="I384" s="6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 customHeight="1" x14ac:dyDescent="0.5">
      <c r="A385" s="3"/>
      <c r="B385" s="3"/>
      <c r="C385" s="6"/>
      <c r="D385" s="6"/>
      <c r="E385" s="6"/>
      <c r="F385" s="6"/>
      <c r="G385" s="6"/>
      <c r="H385" s="6"/>
      <c r="I385" s="6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 customHeight="1" x14ac:dyDescent="0.5">
      <c r="A386" s="3"/>
      <c r="B386" s="3"/>
      <c r="C386" s="6"/>
      <c r="D386" s="6"/>
      <c r="E386" s="6"/>
      <c r="F386" s="6"/>
      <c r="G386" s="6"/>
      <c r="H386" s="6"/>
      <c r="I386" s="6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 customHeight="1" x14ac:dyDescent="0.5">
      <c r="A387" s="3"/>
      <c r="B387" s="3"/>
      <c r="C387" s="6"/>
      <c r="D387" s="6"/>
      <c r="E387" s="6"/>
      <c r="F387" s="6"/>
      <c r="G387" s="6"/>
      <c r="H387" s="6"/>
      <c r="I387" s="6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 customHeight="1" x14ac:dyDescent="0.5">
      <c r="A388" s="3"/>
      <c r="B388" s="3"/>
      <c r="C388" s="6"/>
      <c r="D388" s="6"/>
      <c r="E388" s="6"/>
      <c r="F388" s="6"/>
      <c r="G388" s="6"/>
      <c r="H388" s="6"/>
      <c r="I388" s="6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 customHeight="1" x14ac:dyDescent="0.5">
      <c r="A389" s="3"/>
      <c r="B389" s="3"/>
      <c r="C389" s="6"/>
      <c r="D389" s="6"/>
      <c r="E389" s="6"/>
      <c r="F389" s="6"/>
      <c r="G389" s="6"/>
      <c r="H389" s="6"/>
      <c r="I389" s="6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 customHeight="1" x14ac:dyDescent="0.5">
      <c r="A390" s="3"/>
      <c r="B390" s="3"/>
      <c r="C390" s="6"/>
      <c r="D390" s="6"/>
      <c r="E390" s="6"/>
      <c r="F390" s="6"/>
      <c r="G390" s="6"/>
      <c r="H390" s="6"/>
      <c r="I390" s="6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 customHeight="1" x14ac:dyDescent="0.5">
      <c r="A391" s="3"/>
      <c r="B391" s="3"/>
      <c r="C391" s="6"/>
      <c r="D391" s="6"/>
      <c r="E391" s="6"/>
      <c r="F391" s="6"/>
      <c r="G391" s="6"/>
      <c r="H391" s="6"/>
      <c r="I391" s="6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 customHeight="1" x14ac:dyDescent="0.5">
      <c r="A392" s="3"/>
      <c r="B392" s="3"/>
      <c r="C392" s="6"/>
      <c r="D392" s="6"/>
      <c r="E392" s="6"/>
      <c r="F392" s="6"/>
      <c r="G392" s="6"/>
      <c r="H392" s="6"/>
      <c r="I392" s="6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 customHeight="1" x14ac:dyDescent="0.5">
      <c r="A393" s="3"/>
      <c r="B393" s="3"/>
      <c r="C393" s="6"/>
      <c r="D393" s="6"/>
      <c r="E393" s="6"/>
      <c r="F393" s="6"/>
      <c r="G393" s="6"/>
      <c r="H393" s="6"/>
      <c r="I393" s="6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 customHeight="1" x14ac:dyDescent="0.5">
      <c r="A394" s="3"/>
      <c r="B394" s="3"/>
      <c r="C394" s="6"/>
      <c r="D394" s="6"/>
      <c r="E394" s="6"/>
      <c r="F394" s="6"/>
      <c r="G394" s="6"/>
      <c r="H394" s="6"/>
      <c r="I394" s="6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 customHeight="1" x14ac:dyDescent="0.5">
      <c r="A395" s="3"/>
      <c r="B395" s="3"/>
      <c r="C395" s="6"/>
      <c r="D395" s="6"/>
      <c r="E395" s="6"/>
      <c r="F395" s="6"/>
      <c r="G395" s="6"/>
      <c r="H395" s="6"/>
      <c r="I395" s="6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 customHeight="1" x14ac:dyDescent="0.5">
      <c r="A396" s="3"/>
      <c r="B396" s="3"/>
      <c r="C396" s="6"/>
      <c r="D396" s="6"/>
      <c r="E396" s="6"/>
      <c r="F396" s="6"/>
      <c r="G396" s="6"/>
      <c r="H396" s="6"/>
      <c r="I396" s="6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 customHeight="1" x14ac:dyDescent="0.5">
      <c r="A397" s="3"/>
      <c r="B397" s="3"/>
      <c r="C397" s="6"/>
      <c r="D397" s="6"/>
      <c r="E397" s="6"/>
      <c r="F397" s="6"/>
      <c r="G397" s="6"/>
      <c r="H397" s="6"/>
      <c r="I397" s="6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 customHeight="1" x14ac:dyDescent="0.5">
      <c r="A398" s="3"/>
      <c r="B398" s="3"/>
      <c r="C398" s="6"/>
      <c r="D398" s="6"/>
      <c r="E398" s="6"/>
      <c r="F398" s="6"/>
      <c r="G398" s="6"/>
      <c r="H398" s="6"/>
      <c r="I398" s="6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 customHeight="1" x14ac:dyDescent="0.5">
      <c r="A399" s="3"/>
      <c r="B399" s="3"/>
      <c r="C399" s="6"/>
      <c r="D399" s="6"/>
      <c r="E399" s="6"/>
      <c r="F399" s="6"/>
      <c r="G399" s="6"/>
      <c r="H399" s="6"/>
      <c r="I399" s="6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 customHeight="1" x14ac:dyDescent="0.5">
      <c r="A400" s="3"/>
      <c r="B400" s="3"/>
      <c r="C400" s="6"/>
      <c r="D400" s="6"/>
      <c r="E400" s="6"/>
      <c r="F400" s="6"/>
      <c r="G400" s="6"/>
      <c r="H400" s="6"/>
      <c r="I400" s="6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 customHeight="1" x14ac:dyDescent="0.5">
      <c r="A401" s="3"/>
      <c r="B401" s="3"/>
      <c r="C401" s="6"/>
      <c r="D401" s="6"/>
      <c r="E401" s="6"/>
      <c r="F401" s="6"/>
      <c r="G401" s="6"/>
      <c r="H401" s="6"/>
      <c r="I401" s="6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 customHeight="1" x14ac:dyDescent="0.5">
      <c r="A402" s="3"/>
      <c r="B402" s="3"/>
      <c r="C402" s="6"/>
      <c r="D402" s="6"/>
      <c r="E402" s="6"/>
      <c r="F402" s="6"/>
      <c r="G402" s="6"/>
      <c r="H402" s="6"/>
      <c r="I402" s="6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 customHeight="1" x14ac:dyDescent="0.5">
      <c r="A403" s="3"/>
      <c r="B403" s="3"/>
      <c r="C403" s="6"/>
      <c r="D403" s="6"/>
      <c r="E403" s="6"/>
      <c r="F403" s="6"/>
      <c r="G403" s="6"/>
      <c r="H403" s="6"/>
      <c r="I403" s="6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 customHeight="1" x14ac:dyDescent="0.5">
      <c r="A404" s="3"/>
      <c r="B404" s="3"/>
      <c r="C404" s="6"/>
      <c r="D404" s="6"/>
      <c r="E404" s="6"/>
      <c r="F404" s="6"/>
      <c r="G404" s="6"/>
      <c r="H404" s="6"/>
      <c r="I404" s="6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 customHeight="1" x14ac:dyDescent="0.5">
      <c r="A405" s="3"/>
      <c r="B405" s="3"/>
      <c r="C405" s="6"/>
      <c r="D405" s="6"/>
      <c r="E405" s="6"/>
      <c r="F405" s="6"/>
      <c r="G405" s="6"/>
      <c r="H405" s="6"/>
      <c r="I405" s="6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 customHeight="1" x14ac:dyDescent="0.5">
      <c r="A406" s="3"/>
      <c r="B406" s="3"/>
      <c r="C406" s="6"/>
      <c r="D406" s="6"/>
      <c r="E406" s="6"/>
      <c r="F406" s="6"/>
      <c r="G406" s="6"/>
      <c r="H406" s="6"/>
      <c r="I406" s="6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 customHeight="1" x14ac:dyDescent="0.5">
      <c r="A407" s="3"/>
      <c r="B407" s="3"/>
      <c r="C407" s="6"/>
      <c r="D407" s="6"/>
      <c r="E407" s="6"/>
      <c r="F407" s="6"/>
      <c r="G407" s="6"/>
      <c r="H407" s="6"/>
      <c r="I407" s="6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 customHeight="1" x14ac:dyDescent="0.5">
      <c r="A408" s="3"/>
      <c r="B408" s="3"/>
      <c r="C408" s="6"/>
      <c r="D408" s="6"/>
      <c r="E408" s="6"/>
      <c r="F408" s="6"/>
      <c r="G408" s="6"/>
      <c r="H408" s="6"/>
      <c r="I408" s="6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 customHeight="1" x14ac:dyDescent="0.5">
      <c r="A409" s="3"/>
      <c r="B409" s="3"/>
      <c r="C409" s="6"/>
      <c r="D409" s="6"/>
      <c r="E409" s="6"/>
      <c r="F409" s="6"/>
      <c r="G409" s="6"/>
      <c r="H409" s="6"/>
      <c r="I409" s="6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 customHeight="1" x14ac:dyDescent="0.5">
      <c r="A410" s="3"/>
      <c r="B410" s="3"/>
      <c r="C410" s="6"/>
      <c r="D410" s="6"/>
      <c r="E410" s="6"/>
      <c r="F410" s="6"/>
      <c r="G410" s="6"/>
      <c r="H410" s="6"/>
      <c r="I410" s="6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 customHeight="1" x14ac:dyDescent="0.5">
      <c r="A411" s="3"/>
      <c r="B411" s="3"/>
      <c r="C411" s="6"/>
      <c r="D411" s="6"/>
      <c r="E411" s="6"/>
      <c r="F411" s="6"/>
      <c r="G411" s="6"/>
      <c r="H411" s="6"/>
      <c r="I411" s="6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 customHeight="1" x14ac:dyDescent="0.5">
      <c r="A412" s="3"/>
      <c r="B412" s="3"/>
      <c r="C412" s="6"/>
      <c r="D412" s="6"/>
      <c r="E412" s="6"/>
      <c r="F412" s="6"/>
      <c r="G412" s="6"/>
      <c r="H412" s="6"/>
      <c r="I412" s="6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 customHeight="1" x14ac:dyDescent="0.5">
      <c r="A413" s="3"/>
      <c r="B413" s="3"/>
      <c r="C413" s="6"/>
      <c r="D413" s="6"/>
      <c r="E413" s="6"/>
      <c r="F413" s="6"/>
      <c r="G413" s="6"/>
      <c r="H413" s="6"/>
      <c r="I413" s="6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 customHeight="1" x14ac:dyDescent="0.5">
      <c r="A414" s="3"/>
      <c r="B414" s="3"/>
      <c r="C414" s="6"/>
      <c r="D414" s="6"/>
      <c r="E414" s="6"/>
      <c r="F414" s="6"/>
      <c r="G414" s="6"/>
      <c r="H414" s="6"/>
      <c r="I414" s="6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 customHeight="1" x14ac:dyDescent="0.5">
      <c r="A415" s="3"/>
      <c r="B415" s="3"/>
      <c r="C415" s="6"/>
      <c r="D415" s="6"/>
      <c r="E415" s="6"/>
      <c r="F415" s="6"/>
      <c r="G415" s="6"/>
      <c r="H415" s="6"/>
      <c r="I415" s="6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 customHeight="1" x14ac:dyDescent="0.5">
      <c r="A416" s="3"/>
      <c r="B416" s="3"/>
      <c r="C416" s="6"/>
      <c r="D416" s="6"/>
      <c r="E416" s="6"/>
      <c r="F416" s="6"/>
      <c r="G416" s="6"/>
      <c r="H416" s="6"/>
      <c r="I416" s="6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 customHeight="1" x14ac:dyDescent="0.5">
      <c r="A417" s="3"/>
      <c r="B417" s="3"/>
      <c r="C417" s="6"/>
      <c r="D417" s="6"/>
      <c r="E417" s="6"/>
      <c r="F417" s="6"/>
      <c r="G417" s="6"/>
      <c r="H417" s="6"/>
      <c r="I417" s="6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 customHeight="1" x14ac:dyDescent="0.5">
      <c r="A418" s="3"/>
      <c r="B418" s="3"/>
      <c r="C418" s="6"/>
      <c r="D418" s="6"/>
      <c r="E418" s="6"/>
      <c r="F418" s="6"/>
      <c r="G418" s="6"/>
      <c r="H418" s="6"/>
      <c r="I418" s="6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 customHeight="1" x14ac:dyDescent="0.5">
      <c r="A419" s="3"/>
      <c r="B419" s="3"/>
      <c r="C419" s="6"/>
      <c r="D419" s="6"/>
      <c r="E419" s="6"/>
      <c r="F419" s="6"/>
      <c r="G419" s="6"/>
      <c r="H419" s="6"/>
      <c r="I419" s="6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 customHeight="1" x14ac:dyDescent="0.5">
      <c r="A420" s="3"/>
      <c r="B420" s="3"/>
      <c r="C420" s="6"/>
      <c r="D420" s="6"/>
      <c r="E420" s="6"/>
      <c r="F420" s="6"/>
      <c r="G420" s="6"/>
      <c r="H420" s="6"/>
      <c r="I420" s="6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 customHeight="1" x14ac:dyDescent="0.5">
      <c r="A421" s="3"/>
      <c r="B421" s="3"/>
      <c r="C421" s="6"/>
      <c r="D421" s="6"/>
      <c r="E421" s="6"/>
      <c r="F421" s="6"/>
      <c r="G421" s="6"/>
      <c r="H421" s="6"/>
      <c r="I421" s="6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 customHeight="1" x14ac:dyDescent="0.5">
      <c r="A422" s="3"/>
      <c r="B422" s="3"/>
      <c r="C422" s="6"/>
      <c r="D422" s="6"/>
      <c r="E422" s="6"/>
      <c r="F422" s="6"/>
      <c r="G422" s="6"/>
      <c r="H422" s="6"/>
      <c r="I422" s="6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 customHeight="1" x14ac:dyDescent="0.5">
      <c r="A423" s="3"/>
      <c r="B423" s="3"/>
      <c r="C423" s="6"/>
      <c r="D423" s="6"/>
      <c r="E423" s="6"/>
      <c r="F423" s="6"/>
      <c r="G423" s="6"/>
      <c r="H423" s="6"/>
      <c r="I423" s="6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 customHeight="1" x14ac:dyDescent="0.5">
      <c r="A424" s="3"/>
      <c r="B424" s="3"/>
      <c r="C424" s="6"/>
      <c r="D424" s="6"/>
      <c r="E424" s="6"/>
      <c r="F424" s="6"/>
      <c r="G424" s="6"/>
      <c r="H424" s="6"/>
      <c r="I424" s="6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 customHeight="1" x14ac:dyDescent="0.5">
      <c r="A425" s="3"/>
      <c r="B425" s="3"/>
      <c r="C425" s="6"/>
      <c r="D425" s="6"/>
      <c r="E425" s="6"/>
      <c r="F425" s="6"/>
      <c r="G425" s="6"/>
      <c r="H425" s="6"/>
      <c r="I425" s="6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 customHeight="1" x14ac:dyDescent="0.5">
      <c r="A426" s="3"/>
      <c r="B426" s="3"/>
      <c r="C426" s="6"/>
      <c r="D426" s="6"/>
      <c r="E426" s="6"/>
      <c r="F426" s="6"/>
      <c r="G426" s="6"/>
      <c r="H426" s="6"/>
      <c r="I426" s="6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 customHeight="1" x14ac:dyDescent="0.5">
      <c r="A427" s="3"/>
      <c r="B427" s="3"/>
      <c r="C427" s="6"/>
      <c r="D427" s="6"/>
      <c r="E427" s="6"/>
      <c r="F427" s="6"/>
      <c r="G427" s="6"/>
      <c r="H427" s="6"/>
      <c r="I427" s="6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 customHeight="1" x14ac:dyDescent="0.5">
      <c r="A428" s="3"/>
      <c r="B428" s="3"/>
      <c r="C428" s="6"/>
      <c r="D428" s="6"/>
      <c r="E428" s="6"/>
      <c r="F428" s="6"/>
      <c r="G428" s="6"/>
      <c r="H428" s="6"/>
      <c r="I428" s="6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 customHeight="1" x14ac:dyDescent="0.5">
      <c r="A429" s="3"/>
      <c r="B429" s="3"/>
      <c r="C429" s="6"/>
      <c r="D429" s="6"/>
      <c r="E429" s="6"/>
      <c r="F429" s="6"/>
      <c r="G429" s="6"/>
      <c r="H429" s="6"/>
      <c r="I429" s="6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 customHeight="1" x14ac:dyDescent="0.5">
      <c r="A430" s="3"/>
      <c r="B430" s="3"/>
      <c r="C430" s="6"/>
      <c r="D430" s="6"/>
      <c r="E430" s="6"/>
      <c r="F430" s="6"/>
      <c r="G430" s="6"/>
      <c r="H430" s="6"/>
      <c r="I430" s="6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 customHeight="1" x14ac:dyDescent="0.5">
      <c r="A431" s="3"/>
      <c r="B431" s="3"/>
      <c r="C431" s="6"/>
      <c r="D431" s="6"/>
      <c r="E431" s="6"/>
      <c r="F431" s="6"/>
      <c r="G431" s="6"/>
      <c r="H431" s="6"/>
      <c r="I431" s="6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 customHeight="1" x14ac:dyDescent="0.5">
      <c r="A432" s="3"/>
      <c r="B432" s="3"/>
      <c r="C432" s="6"/>
      <c r="D432" s="6"/>
      <c r="E432" s="6"/>
      <c r="F432" s="6"/>
      <c r="G432" s="6"/>
      <c r="H432" s="6"/>
      <c r="I432" s="6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 customHeight="1" x14ac:dyDescent="0.5">
      <c r="A433" s="3"/>
      <c r="B433" s="3"/>
      <c r="C433" s="6"/>
      <c r="D433" s="6"/>
      <c r="E433" s="6"/>
      <c r="F433" s="6"/>
      <c r="G433" s="6"/>
      <c r="H433" s="6"/>
      <c r="I433" s="6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 customHeight="1" x14ac:dyDescent="0.5">
      <c r="A434" s="3"/>
      <c r="B434" s="3"/>
      <c r="C434" s="6"/>
      <c r="D434" s="6"/>
      <c r="E434" s="6"/>
      <c r="F434" s="6"/>
      <c r="G434" s="6"/>
      <c r="H434" s="6"/>
      <c r="I434" s="6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 customHeight="1" x14ac:dyDescent="0.5">
      <c r="A435" s="3"/>
      <c r="B435" s="3"/>
      <c r="C435" s="6"/>
      <c r="D435" s="6"/>
      <c r="E435" s="6"/>
      <c r="F435" s="6"/>
      <c r="G435" s="6"/>
      <c r="H435" s="6"/>
      <c r="I435" s="6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 customHeight="1" x14ac:dyDescent="0.5">
      <c r="A436" s="3"/>
      <c r="B436" s="3"/>
      <c r="C436" s="6"/>
      <c r="D436" s="6"/>
      <c r="E436" s="6"/>
      <c r="F436" s="6"/>
      <c r="G436" s="6"/>
      <c r="H436" s="6"/>
      <c r="I436" s="6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 customHeight="1" x14ac:dyDescent="0.5">
      <c r="A437" s="3"/>
      <c r="B437" s="3"/>
      <c r="C437" s="6"/>
      <c r="D437" s="6"/>
      <c r="E437" s="6"/>
      <c r="F437" s="6"/>
      <c r="G437" s="6"/>
      <c r="H437" s="6"/>
      <c r="I437" s="6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 customHeight="1" x14ac:dyDescent="0.5">
      <c r="A438" s="3"/>
      <c r="B438" s="3"/>
      <c r="C438" s="6"/>
      <c r="D438" s="6"/>
      <c r="E438" s="6"/>
      <c r="F438" s="6"/>
      <c r="G438" s="6"/>
      <c r="H438" s="6"/>
      <c r="I438" s="6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 customHeight="1" x14ac:dyDescent="0.5">
      <c r="A439" s="3"/>
      <c r="B439" s="3"/>
      <c r="C439" s="6"/>
      <c r="D439" s="6"/>
      <c r="E439" s="6"/>
      <c r="F439" s="6"/>
      <c r="G439" s="6"/>
      <c r="H439" s="6"/>
      <c r="I439" s="6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 customHeight="1" x14ac:dyDescent="0.5">
      <c r="A440" s="3"/>
      <c r="B440" s="3"/>
      <c r="C440" s="6"/>
      <c r="D440" s="6"/>
      <c r="E440" s="6"/>
      <c r="F440" s="6"/>
      <c r="G440" s="6"/>
      <c r="H440" s="6"/>
      <c r="I440" s="6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 customHeight="1" x14ac:dyDescent="0.5">
      <c r="A441" s="3"/>
      <c r="B441" s="3"/>
      <c r="C441" s="6"/>
      <c r="D441" s="6"/>
      <c r="E441" s="6"/>
      <c r="F441" s="6"/>
      <c r="G441" s="6"/>
      <c r="H441" s="6"/>
      <c r="I441" s="6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 customHeight="1" x14ac:dyDescent="0.5">
      <c r="A442" s="3"/>
      <c r="B442" s="3"/>
      <c r="C442" s="6"/>
      <c r="D442" s="6"/>
      <c r="E442" s="6"/>
      <c r="F442" s="6"/>
      <c r="G442" s="6"/>
      <c r="H442" s="6"/>
      <c r="I442" s="6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 customHeight="1" x14ac:dyDescent="0.5">
      <c r="A443" s="3"/>
      <c r="B443" s="3"/>
      <c r="C443" s="6"/>
      <c r="D443" s="6"/>
      <c r="E443" s="6"/>
      <c r="F443" s="6"/>
      <c r="G443" s="6"/>
      <c r="H443" s="6"/>
      <c r="I443" s="6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 customHeight="1" x14ac:dyDescent="0.5">
      <c r="A444" s="3"/>
      <c r="B444" s="3"/>
      <c r="C444" s="6"/>
      <c r="D444" s="6"/>
      <c r="E444" s="6"/>
      <c r="F444" s="6"/>
      <c r="G444" s="6"/>
      <c r="H444" s="6"/>
      <c r="I444" s="6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 customHeight="1" x14ac:dyDescent="0.5">
      <c r="A445" s="3"/>
      <c r="B445" s="3"/>
      <c r="C445" s="6"/>
      <c r="D445" s="6"/>
      <c r="E445" s="6"/>
      <c r="F445" s="6"/>
      <c r="G445" s="6"/>
      <c r="H445" s="6"/>
      <c r="I445" s="6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 customHeight="1" x14ac:dyDescent="0.5">
      <c r="A446" s="3"/>
      <c r="B446" s="3"/>
      <c r="C446" s="6"/>
      <c r="D446" s="6"/>
      <c r="E446" s="6"/>
      <c r="F446" s="6"/>
      <c r="G446" s="6"/>
      <c r="H446" s="6"/>
      <c r="I446" s="6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 customHeight="1" x14ac:dyDescent="0.5">
      <c r="A447" s="3"/>
      <c r="B447" s="3"/>
      <c r="C447" s="6"/>
      <c r="D447" s="6"/>
      <c r="E447" s="6"/>
      <c r="F447" s="6"/>
      <c r="G447" s="6"/>
      <c r="H447" s="6"/>
      <c r="I447" s="6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 customHeight="1" x14ac:dyDescent="0.5">
      <c r="A448" s="3"/>
      <c r="B448" s="3"/>
      <c r="C448" s="6"/>
      <c r="D448" s="6"/>
      <c r="E448" s="6"/>
      <c r="F448" s="6"/>
      <c r="G448" s="6"/>
      <c r="H448" s="6"/>
      <c r="I448" s="6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 customHeight="1" x14ac:dyDescent="0.5">
      <c r="A449" s="3"/>
      <c r="B449" s="3"/>
      <c r="C449" s="6"/>
      <c r="D449" s="6"/>
      <c r="E449" s="6"/>
      <c r="F449" s="6"/>
      <c r="G449" s="6"/>
      <c r="H449" s="6"/>
      <c r="I449" s="6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 customHeight="1" x14ac:dyDescent="0.5">
      <c r="A450" s="3"/>
      <c r="B450" s="3"/>
      <c r="C450" s="6"/>
      <c r="D450" s="6"/>
      <c r="E450" s="6"/>
      <c r="F450" s="6"/>
      <c r="G450" s="6"/>
      <c r="H450" s="6"/>
      <c r="I450" s="6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 customHeight="1" x14ac:dyDescent="0.5">
      <c r="A451" s="3"/>
      <c r="B451" s="3"/>
      <c r="C451" s="6"/>
      <c r="D451" s="6"/>
      <c r="E451" s="6"/>
      <c r="F451" s="6"/>
      <c r="G451" s="6"/>
      <c r="H451" s="6"/>
      <c r="I451" s="6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 customHeight="1" x14ac:dyDescent="0.5">
      <c r="A452" s="3"/>
      <c r="B452" s="3"/>
      <c r="C452" s="6"/>
      <c r="D452" s="6"/>
      <c r="E452" s="6"/>
      <c r="F452" s="6"/>
      <c r="G452" s="6"/>
      <c r="H452" s="6"/>
      <c r="I452" s="6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 customHeight="1" x14ac:dyDescent="0.5">
      <c r="A453" s="3"/>
      <c r="B453" s="3"/>
      <c r="C453" s="6"/>
      <c r="D453" s="6"/>
      <c r="E453" s="6"/>
      <c r="F453" s="6"/>
      <c r="G453" s="6"/>
      <c r="H453" s="6"/>
      <c r="I453" s="6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 customHeight="1" x14ac:dyDescent="0.5">
      <c r="A454" s="3"/>
      <c r="B454" s="3"/>
      <c r="C454" s="6"/>
      <c r="D454" s="6"/>
      <c r="E454" s="6"/>
      <c r="F454" s="6"/>
      <c r="G454" s="6"/>
      <c r="H454" s="6"/>
      <c r="I454" s="6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 customHeight="1" x14ac:dyDescent="0.5">
      <c r="A455" s="3"/>
      <c r="B455" s="3"/>
      <c r="C455" s="6"/>
      <c r="D455" s="6"/>
      <c r="E455" s="6"/>
      <c r="F455" s="6"/>
      <c r="G455" s="6"/>
      <c r="H455" s="6"/>
      <c r="I455" s="6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 customHeight="1" x14ac:dyDescent="0.5">
      <c r="A456" s="3"/>
      <c r="B456" s="3"/>
      <c r="C456" s="6"/>
      <c r="D456" s="6"/>
      <c r="E456" s="6"/>
      <c r="F456" s="6"/>
      <c r="G456" s="6"/>
      <c r="H456" s="6"/>
      <c r="I456" s="6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 customHeight="1" x14ac:dyDescent="0.5">
      <c r="A457" s="3"/>
      <c r="B457" s="3"/>
      <c r="C457" s="6"/>
      <c r="D457" s="6"/>
      <c r="E457" s="6"/>
      <c r="F457" s="6"/>
      <c r="G457" s="6"/>
      <c r="H457" s="6"/>
      <c r="I457" s="6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 customHeight="1" x14ac:dyDescent="0.5">
      <c r="A458" s="3"/>
      <c r="B458" s="3"/>
      <c r="C458" s="6"/>
      <c r="D458" s="6"/>
      <c r="E458" s="6"/>
      <c r="F458" s="6"/>
      <c r="G458" s="6"/>
      <c r="H458" s="6"/>
      <c r="I458" s="6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 customHeight="1" x14ac:dyDescent="0.5">
      <c r="A459" s="3"/>
      <c r="B459" s="3"/>
      <c r="C459" s="6"/>
      <c r="D459" s="6"/>
      <c r="E459" s="6"/>
      <c r="F459" s="6"/>
      <c r="G459" s="6"/>
      <c r="H459" s="6"/>
      <c r="I459" s="6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 customHeight="1" x14ac:dyDescent="0.5">
      <c r="A460" s="3"/>
      <c r="B460" s="3"/>
      <c r="C460" s="6"/>
      <c r="D460" s="6"/>
      <c r="E460" s="6"/>
      <c r="F460" s="6"/>
      <c r="G460" s="6"/>
      <c r="H460" s="6"/>
      <c r="I460" s="6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 customHeight="1" x14ac:dyDescent="0.5">
      <c r="A461" s="3"/>
      <c r="B461" s="3"/>
      <c r="C461" s="6"/>
      <c r="D461" s="6"/>
      <c r="E461" s="6"/>
      <c r="F461" s="6"/>
      <c r="G461" s="6"/>
      <c r="H461" s="6"/>
      <c r="I461" s="6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 customHeight="1" x14ac:dyDescent="0.5">
      <c r="A462" s="3"/>
      <c r="B462" s="3"/>
      <c r="C462" s="6"/>
      <c r="D462" s="6"/>
      <c r="E462" s="6"/>
      <c r="F462" s="6"/>
      <c r="G462" s="6"/>
      <c r="H462" s="6"/>
      <c r="I462" s="6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 customHeight="1" x14ac:dyDescent="0.5">
      <c r="A463" s="3"/>
      <c r="B463" s="3"/>
      <c r="C463" s="6"/>
      <c r="D463" s="6"/>
      <c r="E463" s="6"/>
      <c r="F463" s="6"/>
      <c r="G463" s="6"/>
      <c r="H463" s="6"/>
      <c r="I463" s="6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 customHeight="1" x14ac:dyDescent="0.5">
      <c r="A464" s="3"/>
      <c r="B464" s="3"/>
      <c r="C464" s="6"/>
      <c r="D464" s="6"/>
      <c r="E464" s="6"/>
      <c r="F464" s="6"/>
      <c r="G464" s="6"/>
      <c r="H464" s="6"/>
      <c r="I464" s="6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 customHeight="1" x14ac:dyDescent="0.5">
      <c r="A465" s="3"/>
      <c r="B465" s="3"/>
      <c r="C465" s="6"/>
      <c r="D465" s="6"/>
      <c r="E465" s="6"/>
      <c r="F465" s="6"/>
      <c r="G465" s="6"/>
      <c r="H465" s="6"/>
      <c r="I465" s="6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 customHeight="1" x14ac:dyDescent="0.5">
      <c r="A466" s="3"/>
      <c r="B466" s="3"/>
      <c r="C466" s="6"/>
      <c r="D466" s="6"/>
      <c r="E466" s="6"/>
      <c r="F466" s="6"/>
      <c r="G466" s="6"/>
      <c r="H466" s="6"/>
      <c r="I466" s="6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 customHeight="1" x14ac:dyDescent="0.5">
      <c r="A467" s="3"/>
      <c r="B467" s="3"/>
      <c r="C467" s="6"/>
      <c r="D467" s="6"/>
      <c r="E467" s="6"/>
      <c r="F467" s="6"/>
      <c r="G467" s="6"/>
      <c r="H467" s="6"/>
      <c r="I467" s="6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 customHeight="1" x14ac:dyDescent="0.5">
      <c r="A468" s="3"/>
      <c r="B468" s="3"/>
      <c r="C468" s="6"/>
      <c r="D468" s="6"/>
      <c r="E468" s="6"/>
      <c r="F468" s="6"/>
      <c r="G468" s="6"/>
      <c r="H468" s="6"/>
      <c r="I468" s="6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 customHeight="1" x14ac:dyDescent="0.5">
      <c r="A469" s="3"/>
      <c r="B469" s="3"/>
      <c r="C469" s="6"/>
      <c r="D469" s="6"/>
      <c r="E469" s="6"/>
      <c r="F469" s="6"/>
      <c r="G469" s="6"/>
      <c r="H469" s="6"/>
      <c r="I469" s="6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 customHeight="1" x14ac:dyDescent="0.5">
      <c r="A470" s="3"/>
      <c r="B470" s="3"/>
      <c r="C470" s="6"/>
      <c r="D470" s="6"/>
      <c r="E470" s="6"/>
      <c r="F470" s="6"/>
      <c r="G470" s="6"/>
      <c r="H470" s="6"/>
      <c r="I470" s="6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 customHeight="1" x14ac:dyDescent="0.5">
      <c r="A471" s="3"/>
      <c r="B471" s="3"/>
      <c r="C471" s="6"/>
      <c r="D471" s="6"/>
      <c r="E471" s="6"/>
      <c r="F471" s="6"/>
      <c r="G471" s="6"/>
      <c r="H471" s="6"/>
      <c r="I471" s="6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 customHeight="1" x14ac:dyDescent="0.5">
      <c r="A472" s="3"/>
      <c r="B472" s="3"/>
      <c r="C472" s="6"/>
      <c r="D472" s="6"/>
      <c r="E472" s="6"/>
      <c r="F472" s="6"/>
      <c r="G472" s="6"/>
      <c r="H472" s="6"/>
      <c r="I472" s="6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 customHeight="1" x14ac:dyDescent="0.5">
      <c r="A473" s="3"/>
      <c r="B473" s="3"/>
      <c r="C473" s="6"/>
      <c r="D473" s="6"/>
      <c r="E473" s="6"/>
      <c r="F473" s="6"/>
      <c r="G473" s="6"/>
      <c r="H473" s="6"/>
      <c r="I473" s="6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 customHeight="1" x14ac:dyDescent="0.5">
      <c r="A474" s="3"/>
      <c r="B474" s="3"/>
      <c r="C474" s="6"/>
      <c r="D474" s="6"/>
      <c r="E474" s="6"/>
      <c r="F474" s="6"/>
      <c r="G474" s="6"/>
      <c r="H474" s="6"/>
      <c r="I474" s="6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 customHeight="1" x14ac:dyDescent="0.5">
      <c r="A475" s="3"/>
      <c r="B475" s="3"/>
      <c r="C475" s="6"/>
      <c r="D475" s="6"/>
      <c r="E475" s="6"/>
      <c r="F475" s="6"/>
      <c r="G475" s="6"/>
      <c r="H475" s="6"/>
      <c r="I475" s="6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 customHeight="1" x14ac:dyDescent="0.5">
      <c r="A476" s="3"/>
      <c r="B476" s="3"/>
      <c r="C476" s="6"/>
      <c r="D476" s="6"/>
      <c r="E476" s="6"/>
      <c r="F476" s="6"/>
      <c r="G476" s="6"/>
      <c r="H476" s="6"/>
      <c r="I476" s="6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 customHeight="1" x14ac:dyDescent="0.5">
      <c r="A477" s="3"/>
      <c r="B477" s="3"/>
      <c r="C477" s="6"/>
      <c r="D477" s="6"/>
      <c r="E477" s="6"/>
      <c r="F477" s="6"/>
      <c r="G477" s="6"/>
      <c r="H477" s="6"/>
      <c r="I477" s="6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 customHeight="1" x14ac:dyDescent="0.5">
      <c r="A478" s="3"/>
      <c r="B478" s="3"/>
      <c r="C478" s="6"/>
      <c r="D478" s="6"/>
      <c r="E478" s="6"/>
      <c r="F478" s="6"/>
      <c r="G478" s="6"/>
      <c r="H478" s="6"/>
      <c r="I478" s="6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 customHeight="1" x14ac:dyDescent="0.5">
      <c r="A479" s="3"/>
      <c r="B479" s="3"/>
      <c r="C479" s="6"/>
      <c r="D479" s="6"/>
      <c r="E479" s="6"/>
      <c r="F479" s="6"/>
      <c r="G479" s="6"/>
      <c r="H479" s="6"/>
      <c r="I479" s="6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 customHeight="1" x14ac:dyDescent="0.5">
      <c r="A480" s="3"/>
      <c r="B480" s="3"/>
      <c r="C480" s="6"/>
      <c r="D480" s="6"/>
      <c r="E480" s="6"/>
      <c r="F480" s="6"/>
      <c r="G480" s="6"/>
      <c r="H480" s="6"/>
      <c r="I480" s="6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 customHeight="1" x14ac:dyDescent="0.5">
      <c r="A481" s="3"/>
      <c r="B481" s="3"/>
      <c r="C481" s="6"/>
      <c r="D481" s="6"/>
      <c r="E481" s="6"/>
      <c r="F481" s="6"/>
      <c r="G481" s="6"/>
      <c r="H481" s="6"/>
      <c r="I481" s="6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 customHeight="1" x14ac:dyDescent="0.5">
      <c r="A482" s="3"/>
      <c r="B482" s="3"/>
      <c r="C482" s="6"/>
      <c r="D482" s="6"/>
      <c r="E482" s="6"/>
      <c r="F482" s="6"/>
      <c r="G482" s="6"/>
      <c r="H482" s="6"/>
      <c r="I482" s="6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 customHeight="1" x14ac:dyDescent="0.5">
      <c r="A483" s="3"/>
      <c r="B483" s="3"/>
      <c r="C483" s="6"/>
      <c r="D483" s="6"/>
      <c r="E483" s="6"/>
      <c r="F483" s="6"/>
      <c r="G483" s="6"/>
      <c r="H483" s="6"/>
      <c r="I483" s="6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 customHeight="1" x14ac:dyDescent="0.5">
      <c r="A484" s="3"/>
      <c r="B484" s="3"/>
      <c r="C484" s="6"/>
      <c r="D484" s="6"/>
      <c r="E484" s="6"/>
      <c r="F484" s="6"/>
      <c r="G484" s="6"/>
      <c r="H484" s="6"/>
      <c r="I484" s="6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 customHeight="1" x14ac:dyDescent="0.5">
      <c r="A485" s="3"/>
      <c r="B485" s="3"/>
      <c r="C485" s="6"/>
      <c r="D485" s="6"/>
      <c r="E485" s="6"/>
      <c r="F485" s="6"/>
      <c r="G485" s="6"/>
      <c r="H485" s="6"/>
      <c r="I485" s="6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 customHeight="1" x14ac:dyDescent="0.5">
      <c r="A486" s="3"/>
      <c r="B486" s="3"/>
      <c r="C486" s="6"/>
      <c r="D486" s="6"/>
      <c r="E486" s="6"/>
      <c r="F486" s="6"/>
      <c r="G486" s="6"/>
      <c r="H486" s="6"/>
      <c r="I486" s="6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 customHeight="1" x14ac:dyDescent="0.5">
      <c r="A487" s="3"/>
      <c r="B487" s="3"/>
      <c r="C487" s="6"/>
      <c r="D487" s="6"/>
      <c r="E487" s="6"/>
      <c r="F487" s="6"/>
      <c r="G487" s="6"/>
      <c r="H487" s="6"/>
      <c r="I487" s="6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 customHeight="1" x14ac:dyDescent="0.5">
      <c r="A488" s="3"/>
      <c r="B488" s="3"/>
      <c r="C488" s="6"/>
      <c r="D488" s="6"/>
      <c r="E488" s="6"/>
      <c r="F488" s="6"/>
      <c r="G488" s="6"/>
      <c r="H488" s="6"/>
      <c r="I488" s="6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 customHeight="1" x14ac:dyDescent="0.5">
      <c r="A489" s="3"/>
      <c r="B489" s="3"/>
      <c r="C489" s="6"/>
      <c r="D489" s="6"/>
      <c r="E489" s="6"/>
      <c r="F489" s="6"/>
      <c r="G489" s="6"/>
      <c r="H489" s="6"/>
      <c r="I489" s="6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 customHeight="1" x14ac:dyDescent="0.5">
      <c r="A490" s="3"/>
      <c r="B490" s="3"/>
      <c r="C490" s="6"/>
      <c r="D490" s="6"/>
      <c r="E490" s="6"/>
      <c r="F490" s="6"/>
      <c r="G490" s="6"/>
      <c r="H490" s="6"/>
      <c r="I490" s="6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 customHeight="1" x14ac:dyDescent="0.5">
      <c r="A491" s="3"/>
      <c r="B491" s="3"/>
      <c r="C491" s="6"/>
      <c r="D491" s="6"/>
      <c r="E491" s="6"/>
      <c r="F491" s="6"/>
      <c r="G491" s="6"/>
      <c r="H491" s="6"/>
      <c r="I491" s="6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 customHeight="1" x14ac:dyDescent="0.5">
      <c r="A492" s="3"/>
      <c r="B492" s="3"/>
      <c r="C492" s="6"/>
      <c r="D492" s="6"/>
      <c r="E492" s="6"/>
      <c r="F492" s="6"/>
      <c r="G492" s="6"/>
      <c r="H492" s="6"/>
      <c r="I492" s="6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 customHeight="1" x14ac:dyDescent="0.5">
      <c r="A493" s="3"/>
      <c r="B493" s="3"/>
      <c r="C493" s="6"/>
      <c r="D493" s="6"/>
      <c r="E493" s="6"/>
      <c r="F493" s="6"/>
      <c r="G493" s="6"/>
      <c r="H493" s="6"/>
      <c r="I493" s="6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 customHeight="1" x14ac:dyDescent="0.5">
      <c r="A494" s="3"/>
      <c r="B494" s="3"/>
      <c r="C494" s="6"/>
      <c r="D494" s="6"/>
      <c r="E494" s="6"/>
      <c r="F494" s="6"/>
      <c r="G494" s="6"/>
      <c r="H494" s="6"/>
      <c r="I494" s="6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 customHeight="1" x14ac:dyDescent="0.5">
      <c r="A495" s="3"/>
      <c r="B495" s="3"/>
      <c r="C495" s="6"/>
      <c r="D495" s="6"/>
      <c r="E495" s="6"/>
      <c r="F495" s="6"/>
      <c r="G495" s="6"/>
      <c r="H495" s="6"/>
      <c r="I495" s="6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 customHeight="1" x14ac:dyDescent="0.5">
      <c r="A496" s="3"/>
      <c r="B496" s="3"/>
      <c r="C496" s="6"/>
      <c r="D496" s="6"/>
      <c r="E496" s="6"/>
      <c r="F496" s="6"/>
      <c r="G496" s="6"/>
      <c r="H496" s="6"/>
      <c r="I496" s="6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 customHeight="1" x14ac:dyDescent="0.5">
      <c r="A497" s="3"/>
      <c r="B497" s="3"/>
      <c r="C497" s="6"/>
      <c r="D497" s="6"/>
      <c r="E497" s="6"/>
      <c r="F497" s="6"/>
      <c r="G497" s="6"/>
      <c r="H497" s="6"/>
      <c r="I497" s="6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 customHeight="1" x14ac:dyDescent="0.5">
      <c r="A498" s="3"/>
      <c r="B498" s="3"/>
      <c r="C498" s="6"/>
      <c r="D498" s="6"/>
      <c r="E498" s="6"/>
      <c r="F498" s="6"/>
      <c r="G498" s="6"/>
      <c r="H498" s="6"/>
      <c r="I498" s="6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 customHeight="1" x14ac:dyDescent="0.5">
      <c r="A499" s="3"/>
      <c r="B499" s="3"/>
      <c r="C499" s="6"/>
      <c r="D499" s="6"/>
      <c r="E499" s="6"/>
      <c r="F499" s="6"/>
      <c r="G499" s="6"/>
      <c r="H499" s="6"/>
      <c r="I499" s="6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 customHeight="1" x14ac:dyDescent="0.5">
      <c r="A500" s="3"/>
      <c r="B500" s="3"/>
      <c r="C500" s="6"/>
      <c r="D500" s="6"/>
      <c r="E500" s="6"/>
      <c r="F500" s="6"/>
      <c r="G500" s="6"/>
      <c r="H500" s="6"/>
      <c r="I500" s="6"/>
      <c r="J500" s="3"/>
      <c r="K500" s="3"/>
      <c r="L500" s="3"/>
      <c r="M500" s="3"/>
      <c r="N500" s="3"/>
      <c r="O500" s="3"/>
      <c r="P500" s="3"/>
      <c r="Q500" s="3"/>
      <c r="R500" s="3"/>
    </row>
  </sheetData>
  <mergeCells count="4">
    <mergeCell ref="C3:I3"/>
    <mergeCell ref="A2:I2"/>
    <mergeCell ref="H1:I1"/>
    <mergeCell ref="B1:F1"/>
  </mergeCells>
  <conditionalFormatting sqref="A5:E22 B1 H1 C25:C26 G5:H22">
    <cfRule type="cellIs" dxfId="60" priority="2" operator="greaterThan">
      <formula>0</formula>
    </cfRule>
  </conditionalFormatting>
  <conditionalFormatting sqref="H5:H22">
    <cfRule type="cellIs" dxfId="59" priority="3" operator="greaterThan">
      <formula>0</formula>
    </cfRule>
  </conditionalFormatting>
  <conditionalFormatting sqref="B25:B26">
    <cfRule type="cellIs" dxfId="58" priority="1" operator="greater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0"/>
  <sheetViews>
    <sheetView workbookViewId="0">
      <selection activeCell="N2" sqref="N2"/>
    </sheetView>
  </sheetViews>
  <sheetFormatPr defaultColWidth="17.25" defaultRowHeight="15" customHeight="1" x14ac:dyDescent="0.2"/>
  <cols>
    <col min="1" max="1" width="12.625" customWidth="1"/>
    <col min="2" max="2" width="8.25" customWidth="1"/>
    <col min="3" max="12" width="9.125" customWidth="1"/>
    <col min="13" max="13" width="8.5" customWidth="1"/>
    <col min="14" max="14" width="9.125" customWidth="1"/>
  </cols>
  <sheetData>
    <row r="1" spans="1:14" ht="21" customHeight="1" x14ac:dyDescent="0.2">
      <c r="A1" s="165" t="s">
        <v>78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93.75" customHeight="1" x14ac:dyDescent="0.2">
      <c r="A2" s="65" t="s">
        <v>8</v>
      </c>
      <c r="B2" s="66" t="s">
        <v>41</v>
      </c>
      <c r="C2" s="66" t="s">
        <v>79</v>
      </c>
      <c r="D2" s="66" t="s">
        <v>80</v>
      </c>
      <c r="E2" s="66" t="s">
        <v>81</v>
      </c>
      <c r="F2" s="66" t="s">
        <v>271</v>
      </c>
      <c r="G2" s="66" t="s">
        <v>272</v>
      </c>
      <c r="H2" s="66" t="s">
        <v>82</v>
      </c>
      <c r="I2" s="66" t="s">
        <v>83</v>
      </c>
      <c r="J2" s="66" t="s">
        <v>84</v>
      </c>
      <c r="K2" s="66" t="s">
        <v>273</v>
      </c>
      <c r="L2" s="66" t="s">
        <v>85</v>
      </c>
      <c r="M2" s="157" t="s">
        <v>274</v>
      </c>
      <c r="N2" s="156" t="s">
        <v>275</v>
      </c>
    </row>
    <row r="3" spans="1:14" ht="19.5" customHeight="1" x14ac:dyDescent="0.2">
      <c r="A3" s="67" t="str">
        <f>IF(master!A5="","",master!A5)</f>
        <v>ช่างยนต์</v>
      </c>
      <c r="B3" s="86">
        <f>master!I5</f>
        <v>129</v>
      </c>
      <c r="C3" s="86">
        <f>master!G5</f>
        <v>0</v>
      </c>
      <c r="D3" s="49">
        <f t="shared" ref="D3:D19" si="0">IF(ISERROR(C3/B3),"AUTO",ROUND(C3/B3*100,2))</f>
        <v>0</v>
      </c>
      <c r="E3" s="48"/>
      <c r="F3" s="48"/>
      <c r="G3" s="48"/>
      <c r="H3" s="48"/>
      <c r="I3" s="49" t="str">
        <f t="shared" ref="I3:I19" si="1">IF(ISERROR(H3/G3),"AUTO",ROUND(H3/G3*100,2))</f>
        <v>AUTO</v>
      </c>
      <c r="J3" s="48"/>
      <c r="K3" s="48"/>
      <c r="L3" s="49" t="str">
        <f t="shared" ref="L3:L19" si="2">IF(ISERROR(K3/J3),"AUTO",ROUND(K3/J3*100,2))</f>
        <v>AUTO</v>
      </c>
      <c r="M3" s="48"/>
      <c r="N3" s="49">
        <f t="shared" ref="N3:N19" si="3">IF(ISERROR(M3/$B3),"AUTO",ROUND(M3/$B3*100,2))</f>
        <v>0</v>
      </c>
    </row>
    <row r="4" spans="1:14" ht="19.5" customHeight="1" x14ac:dyDescent="0.2">
      <c r="A4" s="67" t="str">
        <f>IF(master!A6="","",master!A6)</f>
        <v>ช่างไฟฟ้ากำลัง</v>
      </c>
      <c r="B4" s="86">
        <f>master!I6</f>
        <v>98</v>
      </c>
      <c r="C4" s="86">
        <f>master!G6</f>
        <v>0</v>
      </c>
      <c r="D4" s="49">
        <f t="shared" si="0"/>
        <v>0</v>
      </c>
      <c r="E4" s="48"/>
      <c r="F4" s="48"/>
      <c r="G4" s="48"/>
      <c r="H4" s="48"/>
      <c r="I4" s="49" t="str">
        <f t="shared" si="1"/>
        <v>AUTO</v>
      </c>
      <c r="J4" s="48"/>
      <c r="K4" s="48"/>
      <c r="L4" s="49" t="str">
        <f t="shared" si="2"/>
        <v>AUTO</v>
      </c>
      <c r="M4" s="48"/>
      <c r="N4" s="49">
        <f t="shared" si="3"/>
        <v>0</v>
      </c>
    </row>
    <row r="5" spans="1:14" ht="19.5" customHeight="1" x14ac:dyDescent="0.2">
      <c r="A5" s="67" t="str">
        <f>IF(master!A7="","",master!A7)</f>
        <v>อิเล็กทรอนิกส์</v>
      </c>
      <c r="B5" s="86">
        <f>master!I7</f>
        <v>21</v>
      </c>
      <c r="C5" s="86">
        <f>master!G7</f>
        <v>0</v>
      </c>
      <c r="D5" s="49">
        <f t="shared" si="0"/>
        <v>0</v>
      </c>
      <c r="E5" s="48"/>
      <c r="F5" s="48"/>
      <c r="G5" s="48"/>
      <c r="H5" s="48"/>
      <c r="I5" s="49" t="str">
        <f t="shared" si="1"/>
        <v>AUTO</v>
      </c>
      <c r="J5" s="48"/>
      <c r="K5" s="48"/>
      <c r="L5" s="49" t="str">
        <f t="shared" si="2"/>
        <v>AUTO</v>
      </c>
      <c r="M5" s="48"/>
      <c r="N5" s="49">
        <f t="shared" si="3"/>
        <v>0</v>
      </c>
    </row>
    <row r="6" spans="1:14" ht="19.5" customHeight="1" x14ac:dyDescent="0.2">
      <c r="A6" s="67" t="str">
        <f>IF(master!A8="","",master!A8)</f>
        <v>การบัญชี</v>
      </c>
      <c r="B6" s="86">
        <f>master!I8</f>
        <v>83</v>
      </c>
      <c r="C6" s="86">
        <f>master!G8</f>
        <v>0</v>
      </c>
      <c r="D6" s="49">
        <f t="shared" si="0"/>
        <v>0</v>
      </c>
      <c r="E6" s="48"/>
      <c r="F6" s="48"/>
      <c r="G6" s="48"/>
      <c r="H6" s="48"/>
      <c r="I6" s="49" t="str">
        <f t="shared" si="1"/>
        <v>AUTO</v>
      </c>
      <c r="J6" s="48"/>
      <c r="K6" s="48"/>
      <c r="L6" s="49" t="str">
        <f t="shared" si="2"/>
        <v>AUTO</v>
      </c>
      <c r="M6" s="48"/>
      <c r="N6" s="49">
        <f t="shared" si="3"/>
        <v>0</v>
      </c>
    </row>
    <row r="7" spans="1:14" ht="19.5" customHeight="1" x14ac:dyDescent="0.2">
      <c r="A7" s="67" t="str">
        <f>IF(master!A9="","",master!A9)</f>
        <v>เทคโนโลยีสารสนเทศ</v>
      </c>
      <c r="B7" s="86">
        <f>master!I9</f>
        <v>37</v>
      </c>
      <c r="C7" s="86">
        <f>master!G9</f>
        <v>0</v>
      </c>
      <c r="D7" s="49">
        <f t="shared" si="0"/>
        <v>0</v>
      </c>
      <c r="E7" s="48"/>
      <c r="F7" s="48"/>
      <c r="G7" s="48"/>
      <c r="H7" s="48"/>
      <c r="I7" s="49" t="str">
        <f t="shared" si="1"/>
        <v>AUTO</v>
      </c>
      <c r="J7" s="48"/>
      <c r="K7" s="48"/>
      <c r="L7" s="49" t="str">
        <f t="shared" si="2"/>
        <v>AUTO</v>
      </c>
      <c r="M7" s="48"/>
      <c r="N7" s="49">
        <f t="shared" si="3"/>
        <v>0</v>
      </c>
    </row>
    <row r="8" spans="1:14" ht="19.5" customHeight="1" x14ac:dyDescent="0.2">
      <c r="A8" s="67" t="str">
        <f>IF(master!A10="","",master!A10)</f>
        <v>เทคนิคยานยนต์</v>
      </c>
      <c r="B8" s="86">
        <f>master!I10</f>
        <v>72</v>
      </c>
      <c r="C8" s="86">
        <f>master!G10</f>
        <v>32</v>
      </c>
      <c r="D8" s="49">
        <f t="shared" si="0"/>
        <v>44.44</v>
      </c>
      <c r="E8" s="48"/>
      <c r="F8" s="48"/>
      <c r="G8" s="48"/>
      <c r="H8" s="48"/>
      <c r="I8" s="49" t="str">
        <f t="shared" si="1"/>
        <v>AUTO</v>
      </c>
      <c r="J8" s="48"/>
      <c r="K8" s="48"/>
      <c r="L8" s="49" t="str">
        <f t="shared" si="2"/>
        <v>AUTO</v>
      </c>
      <c r="M8" s="48"/>
      <c r="N8" s="49">
        <f t="shared" si="3"/>
        <v>0</v>
      </c>
    </row>
    <row r="9" spans="1:14" ht="19.5" customHeight="1" x14ac:dyDescent="0.2">
      <c r="A9" s="67" t="str">
        <f>IF(master!A11="","",master!A11)</f>
        <v>ติดตั้งไฟฟ้า</v>
      </c>
      <c r="B9" s="86">
        <f>master!I11</f>
        <v>70</v>
      </c>
      <c r="C9" s="86">
        <f>master!G11</f>
        <v>25</v>
      </c>
      <c r="D9" s="49">
        <f t="shared" si="0"/>
        <v>35.71</v>
      </c>
      <c r="E9" s="48"/>
      <c r="F9" s="48"/>
      <c r="G9" s="48"/>
      <c r="H9" s="48"/>
      <c r="I9" s="49" t="str">
        <f t="shared" si="1"/>
        <v>AUTO</v>
      </c>
      <c r="J9" s="48"/>
      <c r="K9" s="48"/>
      <c r="L9" s="49" t="str">
        <f t="shared" si="2"/>
        <v>AUTO</v>
      </c>
      <c r="M9" s="48"/>
      <c r="N9" s="49">
        <f t="shared" si="3"/>
        <v>0</v>
      </c>
    </row>
    <row r="10" spans="1:14" ht="19.5" customHeight="1" x14ac:dyDescent="0.2">
      <c r="A10" s="67" t="str">
        <f>IF(master!A12="","",master!A12)</f>
        <v>การบัญชี</v>
      </c>
      <c r="B10" s="86">
        <f>master!I12</f>
        <v>33</v>
      </c>
      <c r="C10" s="86">
        <f>master!G12</f>
        <v>5</v>
      </c>
      <c r="D10" s="49">
        <f t="shared" si="0"/>
        <v>15.15</v>
      </c>
      <c r="E10" s="48"/>
      <c r="F10" s="48"/>
      <c r="G10" s="48"/>
      <c r="H10" s="48"/>
      <c r="I10" s="49" t="str">
        <f t="shared" si="1"/>
        <v>AUTO</v>
      </c>
      <c r="J10" s="48"/>
      <c r="K10" s="48"/>
      <c r="L10" s="49" t="str">
        <f t="shared" si="2"/>
        <v>AUTO</v>
      </c>
      <c r="M10" s="48"/>
      <c r="N10" s="49">
        <f t="shared" si="3"/>
        <v>0</v>
      </c>
    </row>
    <row r="11" spans="1:14" ht="19.5" customHeight="1" x14ac:dyDescent="0.2">
      <c r="A11" s="67" t="str">
        <f>IF(master!A13="","",master!A13)</f>
        <v>เทคโนโลยีสารสนเทศ</v>
      </c>
      <c r="B11" s="86">
        <f>master!I13</f>
        <v>15</v>
      </c>
      <c r="C11" s="86">
        <f>master!G13</f>
        <v>15</v>
      </c>
      <c r="D11" s="49">
        <f t="shared" si="0"/>
        <v>100</v>
      </c>
      <c r="E11" s="48"/>
      <c r="F11" s="48"/>
      <c r="G11" s="48"/>
      <c r="H11" s="48"/>
      <c r="I11" s="49" t="str">
        <f t="shared" si="1"/>
        <v>AUTO</v>
      </c>
      <c r="J11" s="48"/>
      <c r="K11" s="48"/>
      <c r="L11" s="49" t="str">
        <f t="shared" si="2"/>
        <v>AUTO</v>
      </c>
      <c r="M11" s="48"/>
      <c r="N11" s="49">
        <f t="shared" si="3"/>
        <v>0</v>
      </c>
    </row>
    <row r="12" spans="1:14" ht="19.5" customHeight="1" x14ac:dyDescent="0.2">
      <c r="A12" s="67" t="str">
        <f>IF(master!A14="","",master!A14)</f>
        <v>เทคนิคพื้นฐาน</v>
      </c>
      <c r="B12" s="86">
        <f>master!I14</f>
        <v>0</v>
      </c>
      <c r="C12" s="86">
        <f>master!G14</f>
        <v>0</v>
      </c>
      <c r="D12" s="49" t="str">
        <f t="shared" si="0"/>
        <v>AUTO</v>
      </c>
      <c r="E12" s="48"/>
      <c r="F12" s="48"/>
      <c r="G12" s="48"/>
      <c r="H12" s="48"/>
      <c r="I12" s="49" t="str">
        <f t="shared" si="1"/>
        <v>AUTO</v>
      </c>
      <c r="J12" s="48"/>
      <c r="K12" s="48"/>
      <c r="L12" s="49" t="str">
        <f t="shared" si="2"/>
        <v>AUTO</v>
      </c>
      <c r="M12" s="48"/>
      <c r="N12" s="49" t="str">
        <f t="shared" si="3"/>
        <v>AUTO</v>
      </c>
    </row>
    <row r="13" spans="1:14" ht="19.5" customHeight="1" x14ac:dyDescent="0.2">
      <c r="A13" s="67" t="str">
        <f>IF(master!A15="","",master!A15)</f>
        <v/>
      </c>
      <c r="B13" s="86">
        <f>master!I15</f>
        <v>0</v>
      </c>
      <c r="C13" s="86">
        <f>master!G15</f>
        <v>0</v>
      </c>
      <c r="D13" s="49" t="str">
        <f t="shared" si="0"/>
        <v>AUTO</v>
      </c>
      <c r="E13" s="48"/>
      <c r="F13" s="48"/>
      <c r="G13" s="48"/>
      <c r="H13" s="48"/>
      <c r="I13" s="49" t="str">
        <f t="shared" si="1"/>
        <v>AUTO</v>
      </c>
      <c r="J13" s="48"/>
      <c r="K13" s="48"/>
      <c r="L13" s="49" t="str">
        <f t="shared" si="2"/>
        <v>AUTO</v>
      </c>
      <c r="M13" s="48"/>
      <c r="N13" s="49" t="str">
        <f t="shared" si="3"/>
        <v>AUTO</v>
      </c>
    </row>
    <row r="14" spans="1:14" ht="19.5" customHeight="1" x14ac:dyDescent="0.2">
      <c r="A14" s="67" t="str">
        <f>IF(master!A16="","",master!A16)</f>
        <v/>
      </c>
      <c r="B14" s="86">
        <f>master!I16</f>
        <v>0</v>
      </c>
      <c r="C14" s="86">
        <f>master!G16</f>
        <v>0</v>
      </c>
      <c r="D14" s="49" t="str">
        <f t="shared" si="0"/>
        <v>AUTO</v>
      </c>
      <c r="E14" s="48"/>
      <c r="F14" s="48"/>
      <c r="G14" s="48"/>
      <c r="H14" s="48"/>
      <c r="I14" s="49" t="str">
        <f t="shared" si="1"/>
        <v>AUTO</v>
      </c>
      <c r="J14" s="48"/>
      <c r="K14" s="48"/>
      <c r="L14" s="49" t="str">
        <f t="shared" si="2"/>
        <v>AUTO</v>
      </c>
      <c r="M14" s="48"/>
      <c r="N14" s="49" t="str">
        <f t="shared" si="3"/>
        <v>AUTO</v>
      </c>
    </row>
    <row r="15" spans="1:14" ht="19.5" customHeight="1" x14ac:dyDescent="0.2">
      <c r="A15" s="67" t="str">
        <f>IF(master!A17="","",master!A17)</f>
        <v/>
      </c>
      <c r="B15" s="86">
        <f>master!I17</f>
        <v>0</v>
      </c>
      <c r="C15" s="86">
        <f>master!G17</f>
        <v>0</v>
      </c>
      <c r="D15" s="49" t="str">
        <f t="shared" si="0"/>
        <v>AUTO</v>
      </c>
      <c r="E15" s="48"/>
      <c r="F15" s="48"/>
      <c r="G15" s="48"/>
      <c r="H15" s="48"/>
      <c r="I15" s="49" t="str">
        <f t="shared" si="1"/>
        <v>AUTO</v>
      </c>
      <c r="J15" s="48"/>
      <c r="K15" s="48"/>
      <c r="L15" s="49" t="str">
        <f t="shared" si="2"/>
        <v>AUTO</v>
      </c>
      <c r="M15" s="48"/>
      <c r="N15" s="49" t="str">
        <f t="shared" si="3"/>
        <v>AUTO</v>
      </c>
    </row>
    <row r="16" spans="1:14" ht="19.5" customHeight="1" x14ac:dyDescent="0.2">
      <c r="A16" s="67" t="str">
        <f>IF(master!A18="","",master!A18)</f>
        <v/>
      </c>
      <c r="B16" s="86">
        <f>master!I18</f>
        <v>0</v>
      </c>
      <c r="C16" s="86">
        <f>master!G18</f>
        <v>0</v>
      </c>
      <c r="D16" s="49" t="str">
        <f t="shared" si="0"/>
        <v>AUTO</v>
      </c>
      <c r="E16" s="48"/>
      <c r="F16" s="48"/>
      <c r="G16" s="48"/>
      <c r="H16" s="48"/>
      <c r="I16" s="49" t="str">
        <f t="shared" si="1"/>
        <v>AUTO</v>
      </c>
      <c r="J16" s="48"/>
      <c r="K16" s="48"/>
      <c r="L16" s="49" t="str">
        <f t="shared" si="2"/>
        <v>AUTO</v>
      </c>
      <c r="M16" s="48"/>
      <c r="N16" s="49" t="str">
        <f t="shared" si="3"/>
        <v>AUTO</v>
      </c>
    </row>
    <row r="17" spans="1:14" ht="19.5" customHeight="1" x14ac:dyDescent="0.2">
      <c r="A17" s="67" t="str">
        <f>IF(master!A19="","",master!A19)</f>
        <v/>
      </c>
      <c r="B17" s="86">
        <f>master!I19</f>
        <v>0</v>
      </c>
      <c r="C17" s="86">
        <f>master!G19</f>
        <v>0</v>
      </c>
      <c r="D17" s="49" t="str">
        <f t="shared" si="0"/>
        <v>AUTO</v>
      </c>
      <c r="E17" s="48"/>
      <c r="F17" s="48"/>
      <c r="G17" s="48"/>
      <c r="H17" s="48"/>
      <c r="I17" s="49" t="str">
        <f t="shared" si="1"/>
        <v>AUTO</v>
      </c>
      <c r="J17" s="48"/>
      <c r="K17" s="48"/>
      <c r="L17" s="49" t="str">
        <f t="shared" si="2"/>
        <v>AUTO</v>
      </c>
      <c r="M17" s="48"/>
      <c r="N17" s="49" t="str">
        <f t="shared" si="3"/>
        <v>AUTO</v>
      </c>
    </row>
    <row r="18" spans="1:14" ht="19.5" customHeight="1" x14ac:dyDescent="0.2">
      <c r="A18" s="67" t="str">
        <f>IF(master!A20="","",master!A20)</f>
        <v/>
      </c>
      <c r="B18" s="86">
        <f>master!I20</f>
        <v>0</v>
      </c>
      <c r="C18" s="86">
        <f>master!G20</f>
        <v>0</v>
      </c>
      <c r="D18" s="49" t="str">
        <f t="shared" si="0"/>
        <v>AUTO</v>
      </c>
      <c r="E18" s="48"/>
      <c r="F18" s="48"/>
      <c r="G18" s="48"/>
      <c r="H18" s="48"/>
      <c r="I18" s="49" t="str">
        <f t="shared" si="1"/>
        <v>AUTO</v>
      </c>
      <c r="J18" s="48"/>
      <c r="K18" s="48"/>
      <c r="L18" s="49" t="str">
        <f t="shared" si="2"/>
        <v>AUTO</v>
      </c>
      <c r="M18" s="48"/>
      <c r="N18" s="49" t="str">
        <f t="shared" si="3"/>
        <v>AUTO</v>
      </c>
    </row>
    <row r="19" spans="1:14" ht="19.5" customHeight="1" x14ac:dyDescent="0.2">
      <c r="A19" s="67" t="str">
        <f>IF(master!A22="","",master!A22)</f>
        <v/>
      </c>
      <c r="B19" s="86">
        <f>master!I22</f>
        <v>0</v>
      </c>
      <c r="C19" s="86">
        <f>master!G22</f>
        <v>0</v>
      </c>
      <c r="D19" s="49" t="str">
        <f t="shared" si="0"/>
        <v>AUTO</v>
      </c>
      <c r="E19" s="48"/>
      <c r="F19" s="48"/>
      <c r="G19" s="48"/>
      <c r="H19" s="48"/>
      <c r="I19" s="49" t="str">
        <f t="shared" si="1"/>
        <v>AUTO</v>
      </c>
      <c r="J19" s="48"/>
      <c r="K19" s="48"/>
      <c r="L19" s="49" t="str">
        <f t="shared" si="2"/>
        <v>AUTO</v>
      </c>
      <c r="M19" s="48"/>
      <c r="N19" s="49" t="str">
        <f t="shared" si="3"/>
        <v>AUTO</v>
      </c>
    </row>
    <row r="20" spans="1:14" ht="19.5" customHeight="1" x14ac:dyDescent="0.2">
      <c r="A20" s="71" t="s">
        <v>10</v>
      </c>
      <c r="B20" s="47">
        <f t="shared" ref="B20:C20" si="4">SUM(B3:B12)</f>
        <v>558</v>
      </c>
      <c r="C20" s="47">
        <f t="shared" si="4"/>
        <v>77</v>
      </c>
      <c r="D20" s="59">
        <f>IF(ISERROR(C20/B20),0,ROUND(C20/B20*100,2))</f>
        <v>13.8</v>
      </c>
      <c r="E20" s="58">
        <f t="shared" ref="E20:H20" si="5">SUM(E3:E12)</f>
        <v>0</v>
      </c>
      <c r="F20" s="47">
        <f t="shared" si="5"/>
        <v>0</v>
      </c>
      <c r="G20" s="47">
        <f t="shared" si="5"/>
        <v>0</v>
      </c>
      <c r="H20" s="47">
        <f t="shared" si="5"/>
        <v>0</v>
      </c>
      <c r="I20" s="59">
        <f>IF(ISERROR(H20/G20),0,ROUND(H20/G20*100,2))</f>
        <v>0</v>
      </c>
      <c r="J20" s="47">
        <f t="shared" ref="J20:K20" si="6">SUM(J3:J12)</f>
        <v>0</v>
      </c>
      <c r="K20" s="47">
        <f t="shared" si="6"/>
        <v>0</v>
      </c>
      <c r="L20" s="59">
        <f>IF(ISERROR(K20/J20),0,ROUND(K20/J20*100,2))</f>
        <v>0</v>
      </c>
      <c r="M20" s="47">
        <f>SUM(M3:M12)</f>
        <v>0</v>
      </c>
      <c r="N20" s="59">
        <f>IF(ISERROR(M20/$B20),0,ROUND(M20/$B20*100,2))</f>
        <v>0</v>
      </c>
    </row>
    <row r="21" spans="1:14" ht="21" customHeight="1" x14ac:dyDescent="0.45">
      <c r="A21" s="84"/>
      <c r="B21" s="81"/>
      <c r="C21" s="8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21" customHeight="1" x14ac:dyDescent="0.45">
      <c r="A22" s="41"/>
      <c r="B22" s="62"/>
      <c r="C22" s="6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21" customHeight="1" x14ac:dyDescent="0.45">
      <c r="A23" s="40"/>
      <c r="B23" s="62"/>
      <c r="C23" s="62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21" customHeight="1" x14ac:dyDescent="0.45">
      <c r="A24" s="82"/>
      <c r="B24" s="82"/>
      <c r="C24" s="82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21" customHeight="1" x14ac:dyDescent="0.45">
      <c r="A25" s="41"/>
      <c r="B25" s="81"/>
      <c r="C25" s="8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21" customHeight="1" x14ac:dyDescent="0.4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21" customHeight="1" x14ac:dyDescent="0.45">
      <c r="A27" s="40"/>
      <c r="B27" s="81"/>
      <c r="C27" s="83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21" customHeight="1" x14ac:dyDescent="0.45">
      <c r="A28" s="40"/>
      <c r="B28" s="81"/>
      <c r="C28" s="83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21" customHeight="1" x14ac:dyDescent="0.45">
      <c r="A29" s="40"/>
      <c r="B29" s="81"/>
      <c r="C29" s="83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21" customHeight="1" x14ac:dyDescent="0.45">
      <c r="A30" s="40"/>
      <c r="B30" s="81"/>
      <c r="C30" s="83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21" customHeight="1" x14ac:dyDescent="0.45">
      <c r="A31" s="40"/>
      <c r="B31" s="81"/>
      <c r="C31" s="83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21" customHeight="1" x14ac:dyDescent="0.45">
      <c r="A32" s="84"/>
      <c r="B32" s="81"/>
      <c r="C32" s="83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21" customHeight="1" x14ac:dyDescent="0.4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21" customHeight="1" x14ac:dyDescent="0.4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21" customHeight="1" x14ac:dyDescent="0.4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21" customHeight="1" x14ac:dyDescent="0.4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4" ht="21" customHeight="1" x14ac:dyDescent="0.4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21" customHeight="1" x14ac:dyDescent="0.4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ht="21" customHeight="1" x14ac:dyDescent="0.4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ht="21" customHeight="1" x14ac:dyDescent="0.4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 ht="21" customHeight="1" x14ac:dyDescent="0.4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21" customHeight="1" x14ac:dyDescent="0.4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21" customHeight="1" x14ac:dyDescent="0.4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ht="21" customHeight="1" x14ac:dyDescent="0.4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4" ht="21" customHeight="1" x14ac:dyDescent="0.4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ht="21" customHeight="1" x14ac:dyDescent="0.4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21" customHeight="1" x14ac:dyDescent="0.4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21" customHeight="1" x14ac:dyDescent="0.4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21" customHeight="1" x14ac:dyDescent="0.4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21" customHeight="1" x14ac:dyDescent="0.4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21" customHeight="1" x14ac:dyDescent="0.4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ht="21" customHeight="1" x14ac:dyDescent="0.4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ht="21" customHeight="1" x14ac:dyDescent="0.4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ht="21" customHeight="1" x14ac:dyDescent="0.4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ht="21" customHeight="1" x14ac:dyDescent="0.4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1:14" ht="21" customHeight="1" x14ac:dyDescent="0.4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4" ht="21" customHeight="1" x14ac:dyDescent="0.4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ht="21" customHeight="1" x14ac:dyDescent="0.4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1:14" ht="21" customHeight="1" x14ac:dyDescent="0.4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1:14" ht="21" customHeight="1" x14ac:dyDescent="0.4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 ht="21" customHeight="1" x14ac:dyDescent="0.4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1:14" ht="21" customHeight="1" x14ac:dyDescent="0.4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1:14" ht="21" customHeight="1" x14ac:dyDescent="0.4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1:14" ht="21" customHeight="1" x14ac:dyDescent="0.4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1:14" ht="21" customHeight="1" x14ac:dyDescent="0.4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1:14" ht="21" customHeight="1" x14ac:dyDescent="0.4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1:14" ht="21" customHeight="1" x14ac:dyDescent="0.4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1:14" ht="21" customHeight="1" x14ac:dyDescent="0.4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ht="21" customHeight="1" x14ac:dyDescent="0.4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1:14" ht="21" customHeight="1" x14ac:dyDescent="0.4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1:14" ht="21" customHeight="1" x14ac:dyDescent="0.4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1:14" ht="21" customHeight="1" x14ac:dyDescent="0.4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1:14" ht="21" customHeight="1" x14ac:dyDescent="0.4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  <row r="74" spans="1:14" ht="21" customHeight="1" x14ac:dyDescent="0.4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</row>
    <row r="75" spans="1:14" ht="21" customHeight="1" x14ac:dyDescent="0.4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1:14" ht="21" customHeight="1" x14ac:dyDescent="0.4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1:14" ht="21" customHeight="1" x14ac:dyDescent="0.4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spans="1:14" ht="21" customHeight="1" x14ac:dyDescent="0.4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1:14" ht="21" customHeight="1" x14ac:dyDescent="0.4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1:14" ht="21" customHeight="1" x14ac:dyDescent="0.4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1:14" ht="21" customHeight="1" x14ac:dyDescent="0.4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14" ht="21" customHeight="1" x14ac:dyDescent="0.4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1:14" ht="21" customHeight="1" x14ac:dyDescent="0.4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1:14" ht="21" customHeight="1" x14ac:dyDescent="0.4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1:14" ht="21" customHeight="1" x14ac:dyDescent="0.4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1:14" ht="21" customHeight="1" x14ac:dyDescent="0.4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</row>
    <row r="87" spans="1:14" ht="21" customHeight="1" x14ac:dyDescent="0.4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spans="1:14" ht="21" customHeight="1" x14ac:dyDescent="0.4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1:14" ht="21" customHeight="1" x14ac:dyDescent="0.4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1:14" ht="21" customHeight="1" x14ac:dyDescent="0.4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</row>
    <row r="91" spans="1:14" ht="21" customHeight="1" x14ac:dyDescent="0.4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</row>
    <row r="92" spans="1:14" ht="21" customHeight="1" x14ac:dyDescent="0.4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</row>
    <row r="93" spans="1:14" ht="21" customHeight="1" x14ac:dyDescent="0.4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</row>
    <row r="94" spans="1:14" ht="21" customHeight="1" x14ac:dyDescent="0.4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spans="1:14" ht="21" customHeight="1" x14ac:dyDescent="0.4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1:14" ht="21" customHeight="1" x14ac:dyDescent="0.4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1:14" ht="21" customHeight="1" x14ac:dyDescent="0.4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1:14" ht="21" customHeight="1" x14ac:dyDescent="0.4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spans="1:14" ht="21" customHeight="1" x14ac:dyDescent="0.4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pans="1:14" ht="21" customHeight="1" x14ac:dyDescent="0.4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</row>
    <row r="101" spans="1:14" ht="21" customHeight="1" x14ac:dyDescent="0.4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</row>
    <row r="102" spans="1:14" ht="21" customHeight="1" x14ac:dyDescent="0.4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1:14" ht="21" customHeight="1" x14ac:dyDescent="0.4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</row>
    <row r="104" spans="1:14" ht="21" customHeight="1" x14ac:dyDescent="0.4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1:14" ht="21" customHeight="1" x14ac:dyDescent="0.4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  <row r="106" spans="1:14" ht="21" customHeight="1" x14ac:dyDescent="0.4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14" ht="21" customHeight="1" x14ac:dyDescent="0.4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</row>
    <row r="108" spans="1:14" ht="21" customHeight="1" x14ac:dyDescent="0.4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</row>
    <row r="109" spans="1:14" ht="21" customHeight="1" x14ac:dyDescent="0.4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</row>
    <row r="110" spans="1:14" ht="21" customHeight="1" x14ac:dyDescent="0.4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</row>
    <row r="111" spans="1:14" ht="21" customHeight="1" x14ac:dyDescent="0.4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</row>
    <row r="112" spans="1:14" ht="21" customHeight="1" x14ac:dyDescent="0.4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</row>
    <row r="113" spans="1:14" ht="21" customHeight="1" x14ac:dyDescent="0.4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</row>
    <row r="114" spans="1:14" ht="21" customHeight="1" x14ac:dyDescent="0.4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1:14" ht="21" customHeight="1" x14ac:dyDescent="0.4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</row>
    <row r="116" spans="1:14" ht="21" customHeight="1" x14ac:dyDescent="0.4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</row>
    <row r="117" spans="1:14" ht="21" customHeight="1" x14ac:dyDescent="0.4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</row>
    <row r="118" spans="1:14" ht="21" customHeight="1" x14ac:dyDescent="0.4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</row>
    <row r="119" spans="1:14" ht="21" customHeight="1" x14ac:dyDescent="0.4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</row>
    <row r="120" spans="1:14" ht="21" customHeight="1" x14ac:dyDescent="0.4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</row>
    <row r="121" spans="1:14" ht="21" customHeight="1" x14ac:dyDescent="0.4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</row>
    <row r="122" spans="1:14" ht="21" customHeight="1" x14ac:dyDescent="0.4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</row>
    <row r="123" spans="1:14" ht="21" customHeight="1" x14ac:dyDescent="0.4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</row>
    <row r="124" spans="1:14" ht="21" customHeight="1" x14ac:dyDescent="0.4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</row>
    <row r="125" spans="1:14" ht="21" customHeight="1" x14ac:dyDescent="0.4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</row>
    <row r="126" spans="1:14" ht="21" customHeight="1" x14ac:dyDescent="0.4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</row>
    <row r="127" spans="1:14" ht="21" customHeight="1" x14ac:dyDescent="0.4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</row>
    <row r="128" spans="1:14" ht="21" customHeight="1" x14ac:dyDescent="0.4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</row>
    <row r="129" spans="1:14" ht="21" customHeight="1" x14ac:dyDescent="0.4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</row>
    <row r="130" spans="1:14" ht="21" customHeight="1" x14ac:dyDescent="0.4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</row>
    <row r="131" spans="1:14" ht="21" customHeight="1" x14ac:dyDescent="0.4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</row>
    <row r="132" spans="1:14" ht="21" customHeight="1" x14ac:dyDescent="0.4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</row>
    <row r="133" spans="1:14" ht="21" customHeight="1" x14ac:dyDescent="0.4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</row>
    <row r="134" spans="1:14" ht="21" customHeight="1" x14ac:dyDescent="0.4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</row>
    <row r="135" spans="1:14" ht="21" customHeight="1" x14ac:dyDescent="0.4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</row>
    <row r="136" spans="1:14" ht="21" customHeight="1" x14ac:dyDescent="0.4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</row>
    <row r="137" spans="1:14" ht="21" customHeight="1" x14ac:dyDescent="0.4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</row>
    <row r="138" spans="1:14" ht="21" customHeight="1" x14ac:dyDescent="0.4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</row>
    <row r="139" spans="1:14" ht="21" customHeight="1" x14ac:dyDescent="0.4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</row>
    <row r="140" spans="1:14" ht="21" customHeight="1" x14ac:dyDescent="0.4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</row>
    <row r="141" spans="1:14" ht="21" customHeight="1" x14ac:dyDescent="0.4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</row>
    <row r="142" spans="1:14" ht="21" customHeight="1" x14ac:dyDescent="0.4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</row>
    <row r="143" spans="1:14" ht="21" customHeight="1" x14ac:dyDescent="0.4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</row>
    <row r="144" spans="1:14" ht="21" customHeight="1" x14ac:dyDescent="0.4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</row>
    <row r="145" spans="1:14" ht="21" customHeight="1" x14ac:dyDescent="0.4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</row>
    <row r="146" spans="1:14" ht="21" customHeight="1" x14ac:dyDescent="0.4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</row>
    <row r="147" spans="1:14" ht="21" customHeight="1" x14ac:dyDescent="0.4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</row>
    <row r="148" spans="1:14" ht="21" customHeight="1" x14ac:dyDescent="0.4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</row>
    <row r="149" spans="1:14" ht="21" customHeight="1" x14ac:dyDescent="0.4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</row>
    <row r="150" spans="1:14" ht="21" customHeight="1" x14ac:dyDescent="0.4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</row>
    <row r="151" spans="1:14" ht="21" customHeight="1" x14ac:dyDescent="0.4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</row>
    <row r="152" spans="1:14" ht="21" customHeight="1" x14ac:dyDescent="0.4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</row>
    <row r="153" spans="1:14" ht="21" customHeight="1" x14ac:dyDescent="0.4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</row>
    <row r="154" spans="1:14" ht="21" customHeight="1" x14ac:dyDescent="0.4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</row>
    <row r="155" spans="1:14" ht="21" customHeight="1" x14ac:dyDescent="0.4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</row>
    <row r="156" spans="1:14" ht="21" customHeight="1" x14ac:dyDescent="0.4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</row>
    <row r="157" spans="1:14" ht="21" customHeight="1" x14ac:dyDescent="0.4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</row>
    <row r="158" spans="1:14" ht="21" customHeight="1" x14ac:dyDescent="0.4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</row>
    <row r="159" spans="1:14" ht="21" customHeight="1" x14ac:dyDescent="0.4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</row>
    <row r="160" spans="1:14" ht="21" customHeight="1" x14ac:dyDescent="0.4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</row>
    <row r="161" spans="1:14" ht="21" customHeight="1" x14ac:dyDescent="0.4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</row>
    <row r="162" spans="1:14" ht="21" customHeight="1" x14ac:dyDescent="0.4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</row>
    <row r="163" spans="1:14" ht="21" customHeight="1" x14ac:dyDescent="0.4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</row>
    <row r="164" spans="1:14" ht="21" customHeight="1" x14ac:dyDescent="0.4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</row>
    <row r="165" spans="1:14" ht="21" customHeight="1" x14ac:dyDescent="0.4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</row>
    <row r="166" spans="1:14" ht="21" customHeight="1" x14ac:dyDescent="0.4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</row>
    <row r="167" spans="1:14" ht="21" customHeight="1" x14ac:dyDescent="0.4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</row>
    <row r="168" spans="1:14" ht="21" customHeight="1" x14ac:dyDescent="0.4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</row>
    <row r="169" spans="1:14" ht="21" customHeight="1" x14ac:dyDescent="0.4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</row>
    <row r="170" spans="1:14" ht="21" customHeight="1" x14ac:dyDescent="0.4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</row>
    <row r="171" spans="1:14" ht="21" customHeight="1" x14ac:dyDescent="0.4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</row>
    <row r="172" spans="1:14" ht="21" customHeight="1" x14ac:dyDescent="0.4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</row>
    <row r="173" spans="1:14" ht="21" customHeight="1" x14ac:dyDescent="0.4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</row>
    <row r="174" spans="1:14" ht="21" customHeight="1" x14ac:dyDescent="0.4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</row>
    <row r="175" spans="1:14" ht="21" customHeight="1" x14ac:dyDescent="0.4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</row>
    <row r="176" spans="1:14" ht="21" customHeight="1" x14ac:dyDescent="0.4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</row>
    <row r="177" spans="1:14" ht="21" customHeight="1" x14ac:dyDescent="0.4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</row>
    <row r="178" spans="1:14" ht="21" customHeight="1" x14ac:dyDescent="0.4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</row>
    <row r="179" spans="1:14" ht="21" customHeight="1" x14ac:dyDescent="0.4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</row>
    <row r="180" spans="1:14" ht="21" customHeight="1" x14ac:dyDescent="0.4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</row>
    <row r="181" spans="1:14" ht="21" customHeight="1" x14ac:dyDescent="0.4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</row>
    <row r="182" spans="1:14" ht="21" customHeight="1" x14ac:dyDescent="0.4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</row>
    <row r="183" spans="1:14" ht="21" customHeight="1" x14ac:dyDescent="0.4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</row>
    <row r="184" spans="1:14" ht="21" customHeight="1" x14ac:dyDescent="0.4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</row>
    <row r="185" spans="1:14" ht="21" customHeight="1" x14ac:dyDescent="0.4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</row>
    <row r="186" spans="1:14" ht="21" customHeight="1" x14ac:dyDescent="0.4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</row>
    <row r="187" spans="1:14" ht="21" customHeight="1" x14ac:dyDescent="0.4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</row>
    <row r="188" spans="1:14" ht="21" customHeight="1" x14ac:dyDescent="0.4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</row>
    <row r="189" spans="1:14" ht="21" customHeight="1" x14ac:dyDescent="0.4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</row>
    <row r="190" spans="1:14" ht="21" customHeight="1" x14ac:dyDescent="0.4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</row>
    <row r="191" spans="1:14" ht="21" customHeight="1" x14ac:dyDescent="0.4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</row>
    <row r="192" spans="1:14" ht="21" customHeight="1" x14ac:dyDescent="0.4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</row>
    <row r="193" spans="1:14" ht="21" customHeight="1" x14ac:dyDescent="0.4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</row>
    <row r="194" spans="1:14" ht="21" customHeight="1" x14ac:dyDescent="0.4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</row>
    <row r="195" spans="1:14" ht="21" customHeight="1" x14ac:dyDescent="0.4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</row>
    <row r="196" spans="1:14" ht="21" customHeight="1" x14ac:dyDescent="0.4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</row>
    <row r="197" spans="1:14" ht="21" customHeight="1" x14ac:dyDescent="0.4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</row>
    <row r="198" spans="1:14" ht="21" customHeight="1" x14ac:dyDescent="0.4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</row>
    <row r="199" spans="1:14" ht="21" customHeight="1" x14ac:dyDescent="0.4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</row>
    <row r="200" spans="1:14" ht="21" customHeight="1" x14ac:dyDescent="0.4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</row>
    <row r="201" spans="1:14" ht="21" customHeight="1" x14ac:dyDescent="0.4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</row>
    <row r="202" spans="1:14" ht="21" customHeight="1" x14ac:dyDescent="0.4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</row>
    <row r="203" spans="1:14" ht="21" customHeight="1" x14ac:dyDescent="0.4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</row>
    <row r="204" spans="1:14" ht="21" customHeight="1" x14ac:dyDescent="0.4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</row>
    <row r="205" spans="1:14" ht="21" customHeight="1" x14ac:dyDescent="0.4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</row>
    <row r="206" spans="1:14" ht="21" customHeight="1" x14ac:dyDescent="0.4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</row>
    <row r="207" spans="1:14" ht="21" customHeight="1" x14ac:dyDescent="0.4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</row>
    <row r="208" spans="1:14" ht="21" customHeight="1" x14ac:dyDescent="0.4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</row>
    <row r="209" spans="1:14" ht="21" customHeight="1" x14ac:dyDescent="0.4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</row>
    <row r="210" spans="1:14" ht="21" customHeight="1" x14ac:dyDescent="0.4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</row>
    <row r="211" spans="1:14" ht="21" customHeight="1" x14ac:dyDescent="0.4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</row>
    <row r="212" spans="1:14" ht="21" customHeight="1" x14ac:dyDescent="0.4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</row>
    <row r="213" spans="1:14" ht="21" customHeight="1" x14ac:dyDescent="0.4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</row>
    <row r="214" spans="1:14" ht="21" customHeight="1" x14ac:dyDescent="0.4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</row>
    <row r="215" spans="1:14" ht="21" customHeight="1" x14ac:dyDescent="0.4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</row>
    <row r="216" spans="1:14" ht="21" customHeight="1" x14ac:dyDescent="0.4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</row>
    <row r="217" spans="1:14" ht="21" customHeight="1" x14ac:dyDescent="0.4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</row>
    <row r="218" spans="1:14" ht="21" customHeight="1" x14ac:dyDescent="0.4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</row>
    <row r="219" spans="1:14" ht="21" customHeight="1" x14ac:dyDescent="0.4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</row>
    <row r="220" spans="1:14" ht="21" customHeight="1" x14ac:dyDescent="0.4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</row>
    <row r="221" spans="1:14" ht="21" customHeight="1" x14ac:dyDescent="0.4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</row>
    <row r="222" spans="1:14" ht="21" customHeight="1" x14ac:dyDescent="0.4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</row>
    <row r="223" spans="1:14" ht="21" customHeight="1" x14ac:dyDescent="0.4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</row>
    <row r="224" spans="1:14" ht="21" customHeight="1" x14ac:dyDescent="0.4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</row>
    <row r="225" spans="1:14" ht="21" customHeight="1" x14ac:dyDescent="0.4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</row>
    <row r="226" spans="1:14" ht="21" customHeight="1" x14ac:dyDescent="0.4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</row>
    <row r="227" spans="1:14" ht="21" customHeight="1" x14ac:dyDescent="0.4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</row>
    <row r="228" spans="1:14" ht="21" customHeight="1" x14ac:dyDescent="0.4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</row>
    <row r="229" spans="1:14" ht="21" customHeight="1" x14ac:dyDescent="0.4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</row>
    <row r="230" spans="1:14" ht="21" customHeight="1" x14ac:dyDescent="0.4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</row>
    <row r="231" spans="1:14" ht="21" customHeight="1" x14ac:dyDescent="0.4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</row>
    <row r="232" spans="1:14" ht="21" customHeight="1" x14ac:dyDescent="0.4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</row>
    <row r="233" spans="1:14" ht="21" customHeight="1" x14ac:dyDescent="0.4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</row>
    <row r="234" spans="1:14" ht="21" customHeight="1" x14ac:dyDescent="0.4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</row>
    <row r="235" spans="1:14" ht="21" customHeight="1" x14ac:dyDescent="0.4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</row>
    <row r="236" spans="1:14" ht="21" customHeight="1" x14ac:dyDescent="0.4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</row>
    <row r="237" spans="1:14" ht="21" customHeight="1" x14ac:dyDescent="0.4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</row>
    <row r="238" spans="1:14" ht="21" customHeight="1" x14ac:dyDescent="0.4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</row>
    <row r="239" spans="1:14" ht="21" customHeight="1" x14ac:dyDescent="0.4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</row>
    <row r="240" spans="1:14" ht="21" customHeight="1" x14ac:dyDescent="0.4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</row>
    <row r="241" spans="1:14" ht="21" customHeight="1" x14ac:dyDescent="0.4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</row>
    <row r="242" spans="1:14" ht="21" customHeight="1" x14ac:dyDescent="0.4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</row>
    <row r="243" spans="1:14" ht="21" customHeight="1" x14ac:dyDescent="0.4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</row>
    <row r="244" spans="1:14" ht="21" customHeight="1" x14ac:dyDescent="0.4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</row>
    <row r="245" spans="1:14" ht="21" customHeight="1" x14ac:dyDescent="0.4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</row>
    <row r="246" spans="1:14" ht="21" customHeight="1" x14ac:dyDescent="0.4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</row>
    <row r="247" spans="1:14" ht="21" customHeight="1" x14ac:dyDescent="0.4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</row>
    <row r="248" spans="1:14" ht="21" customHeight="1" x14ac:dyDescent="0.4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</row>
    <row r="249" spans="1:14" ht="21" customHeight="1" x14ac:dyDescent="0.4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</row>
    <row r="250" spans="1:14" ht="21" customHeight="1" x14ac:dyDescent="0.4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</row>
    <row r="251" spans="1:14" ht="21" customHeight="1" x14ac:dyDescent="0.4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</row>
    <row r="252" spans="1:14" ht="21" customHeight="1" x14ac:dyDescent="0.4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</row>
    <row r="253" spans="1:14" ht="21" customHeight="1" x14ac:dyDescent="0.4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</row>
    <row r="254" spans="1:14" ht="21" customHeight="1" x14ac:dyDescent="0.4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</row>
    <row r="255" spans="1:14" ht="21" customHeight="1" x14ac:dyDescent="0.4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</row>
    <row r="256" spans="1:14" ht="21" customHeight="1" x14ac:dyDescent="0.4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</row>
    <row r="257" spans="1:14" ht="21" customHeight="1" x14ac:dyDescent="0.4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</row>
    <row r="258" spans="1:14" ht="21" customHeight="1" x14ac:dyDescent="0.4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</row>
    <row r="259" spans="1:14" ht="21" customHeight="1" x14ac:dyDescent="0.4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</row>
    <row r="260" spans="1:14" ht="21" customHeight="1" x14ac:dyDescent="0.4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</row>
    <row r="261" spans="1:14" ht="21" customHeight="1" x14ac:dyDescent="0.4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</row>
    <row r="262" spans="1:14" ht="21" customHeight="1" x14ac:dyDescent="0.4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</row>
    <row r="263" spans="1:14" ht="21" customHeight="1" x14ac:dyDescent="0.4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</row>
    <row r="264" spans="1:14" ht="21" customHeight="1" x14ac:dyDescent="0.4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</row>
    <row r="265" spans="1:14" ht="21" customHeight="1" x14ac:dyDescent="0.4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</row>
    <row r="266" spans="1:14" ht="21" customHeight="1" x14ac:dyDescent="0.4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</row>
    <row r="267" spans="1:14" ht="21" customHeight="1" x14ac:dyDescent="0.4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</row>
    <row r="268" spans="1:14" ht="21" customHeight="1" x14ac:dyDescent="0.4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</row>
    <row r="269" spans="1:14" ht="21" customHeight="1" x14ac:dyDescent="0.4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</row>
    <row r="270" spans="1:14" ht="21" customHeight="1" x14ac:dyDescent="0.4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</row>
    <row r="271" spans="1:14" ht="21" customHeight="1" x14ac:dyDescent="0.4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</row>
    <row r="272" spans="1:14" ht="21" customHeight="1" x14ac:dyDescent="0.4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</row>
    <row r="273" spans="1:14" ht="21" customHeight="1" x14ac:dyDescent="0.4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</row>
    <row r="274" spans="1:14" ht="21" customHeight="1" x14ac:dyDescent="0.4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</row>
    <row r="275" spans="1:14" ht="21" customHeight="1" x14ac:dyDescent="0.4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</row>
    <row r="276" spans="1:14" ht="21" customHeight="1" x14ac:dyDescent="0.4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</row>
    <row r="277" spans="1:14" ht="21" customHeight="1" x14ac:dyDescent="0.4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</row>
    <row r="278" spans="1:14" ht="21" customHeight="1" x14ac:dyDescent="0.4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</row>
    <row r="279" spans="1:14" ht="21" customHeight="1" x14ac:dyDescent="0.4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</row>
    <row r="280" spans="1:14" ht="21" customHeight="1" x14ac:dyDescent="0.4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</row>
    <row r="281" spans="1:14" ht="21" customHeight="1" x14ac:dyDescent="0.4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</row>
    <row r="282" spans="1:14" ht="21" customHeight="1" x14ac:dyDescent="0.4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</row>
    <row r="283" spans="1:14" ht="21" customHeight="1" x14ac:dyDescent="0.4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</row>
    <row r="284" spans="1:14" ht="21" customHeight="1" x14ac:dyDescent="0.4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</row>
    <row r="285" spans="1:14" ht="21" customHeight="1" x14ac:dyDescent="0.4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</row>
    <row r="286" spans="1:14" ht="21" customHeight="1" x14ac:dyDescent="0.4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</row>
    <row r="287" spans="1:14" ht="21" customHeight="1" x14ac:dyDescent="0.4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</row>
    <row r="288" spans="1:14" ht="21" customHeight="1" x14ac:dyDescent="0.4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</row>
    <row r="289" spans="1:14" ht="21" customHeight="1" x14ac:dyDescent="0.4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</row>
    <row r="290" spans="1:14" ht="21" customHeight="1" x14ac:dyDescent="0.4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</row>
    <row r="291" spans="1:14" ht="21" customHeight="1" x14ac:dyDescent="0.4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</row>
    <row r="292" spans="1:14" ht="21" customHeight="1" x14ac:dyDescent="0.4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</row>
    <row r="293" spans="1:14" ht="21" customHeight="1" x14ac:dyDescent="0.4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</row>
    <row r="294" spans="1:14" ht="21" customHeight="1" x14ac:dyDescent="0.4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</row>
    <row r="295" spans="1:14" ht="21" customHeight="1" x14ac:dyDescent="0.4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</row>
    <row r="296" spans="1:14" ht="21" customHeight="1" x14ac:dyDescent="0.4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</row>
    <row r="297" spans="1:14" ht="21" customHeight="1" x14ac:dyDescent="0.4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</row>
    <row r="298" spans="1:14" ht="21" customHeight="1" x14ac:dyDescent="0.4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</row>
    <row r="299" spans="1:14" ht="21" customHeight="1" x14ac:dyDescent="0.4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</row>
    <row r="300" spans="1:14" ht="21" customHeight="1" x14ac:dyDescent="0.4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</row>
    <row r="301" spans="1:14" ht="21" customHeight="1" x14ac:dyDescent="0.4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</row>
    <row r="302" spans="1:14" ht="21" customHeight="1" x14ac:dyDescent="0.4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</row>
    <row r="303" spans="1:14" ht="21" customHeight="1" x14ac:dyDescent="0.4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</row>
    <row r="304" spans="1:14" ht="21" customHeight="1" x14ac:dyDescent="0.4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</row>
    <row r="305" spans="1:14" ht="21" customHeight="1" x14ac:dyDescent="0.4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</row>
    <row r="306" spans="1:14" ht="21" customHeight="1" x14ac:dyDescent="0.4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</row>
    <row r="307" spans="1:14" ht="21" customHeight="1" x14ac:dyDescent="0.4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</row>
    <row r="308" spans="1:14" ht="21" customHeight="1" x14ac:dyDescent="0.4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</row>
    <row r="309" spans="1:14" ht="21" customHeight="1" x14ac:dyDescent="0.4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</row>
    <row r="310" spans="1:14" ht="21" customHeight="1" x14ac:dyDescent="0.4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</row>
    <row r="311" spans="1:14" ht="21" customHeight="1" x14ac:dyDescent="0.4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</row>
    <row r="312" spans="1:14" ht="21" customHeight="1" x14ac:dyDescent="0.4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</row>
    <row r="313" spans="1:14" ht="21" customHeight="1" x14ac:dyDescent="0.4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</row>
    <row r="314" spans="1:14" ht="21" customHeight="1" x14ac:dyDescent="0.4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</row>
    <row r="315" spans="1:14" ht="21" customHeight="1" x14ac:dyDescent="0.4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</row>
    <row r="316" spans="1:14" ht="21" customHeight="1" x14ac:dyDescent="0.4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</row>
    <row r="317" spans="1:14" ht="21" customHeight="1" x14ac:dyDescent="0.4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</row>
    <row r="318" spans="1:14" ht="21" customHeight="1" x14ac:dyDescent="0.4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</row>
    <row r="319" spans="1:14" ht="21" customHeight="1" x14ac:dyDescent="0.4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</row>
    <row r="320" spans="1:14" ht="21" customHeight="1" x14ac:dyDescent="0.4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</row>
    <row r="321" spans="1:14" ht="21" customHeight="1" x14ac:dyDescent="0.4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</row>
    <row r="322" spans="1:14" ht="21" customHeight="1" x14ac:dyDescent="0.4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</row>
    <row r="323" spans="1:14" ht="21" customHeight="1" x14ac:dyDescent="0.4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</row>
    <row r="324" spans="1:14" ht="21" customHeight="1" x14ac:dyDescent="0.4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</row>
    <row r="325" spans="1:14" ht="21" customHeight="1" x14ac:dyDescent="0.4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</row>
    <row r="326" spans="1:14" ht="21" customHeight="1" x14ac:dyDescent="0.4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</row>
    <row r="327" spans="1:14" ht="21" customHeight="1" x14ac:dyDescent="0.4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</row>
    <row r="328" spans="1:14" ht="21" customHeight="1" x14ac:dyDescent="0.4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</row>
    <row r="329" spans="1:14" ht="21" customHeight="1" x14ac:dyDescent="0.4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</row>
    <row r="330" spans="1:14" ht="21" customHeight="1" x14ac:dyDescent="0.4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</row>
    <row r="331" spans="1:14" ht="21" customHeight="1" x14ac:dyDescent="0.4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</row>
    <row r="332" spans="1:14" ht="21" customHeight="1" x14ac:dyDescent="0.4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</row>
    <row r="333" spans="1:14" ht="21" customHeight="1" x14ac:dyDescent="0.4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</row>
    <row r="334" spans="1:14" ht="21" customHeight="1" x14ac:dyDescent="0.4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</row>
    <row r="335" spans="1:14" ht="21" customHeight="1" x14ac:dyDescent="0.4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</row>
    <row r="336" spans="1:14" ht="21" customHeight="1" x14ac:dyDescent="0.4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</row>
    <row r="337" spans="1:14" ht="21" customHeight="1" x14ac:dyDescent="0.4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</row>
    <row r="338" spans="1:14" ht="21" customHeight="1" x14ac:dyDescent="0.4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</row>
    <row r="339" spans="1:14" ht="21" customHeight="1" x14ac:dyDescent="0.4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</row>
    <row r="340" spans="1:14" ht="21" customHeight="1" x14ac:dyDescent="0.4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</row>
    <row r="341" spans="1:14" ht="21" customHeight="1" x14ac:dyDescent="0.4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</row>
    <row r="342" spans="1:14" ht="21" customHeight="1" x14ac:dyDescent="0.4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</row>
    <row r="343" spans="1:14" ht="21" customHeight="1" x14ac:dyDescent="0.4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</row>
    <row r="344" spans="1:14" ht="21" customHeight="1" x14ac:dyDescent="0.4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21" customHeight="1" x14ac:dyDescent="0.4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21" customHeight="1" x14ac:dyDescent="0.4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  <row r="347" spans="1:14" ht="21" customHeight="1" x14ac:dyDescent="0.4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</row>
    <row r="348" spans="1:14" ht="21" customHeight="1" x14ac:dyDescent="0.4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</row>
    <row r="349" spans="1:14" ht="21" customHeight="1" x14ac:dyDescent="0.4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</row>
    <row r="350" spans="1:14" ht="21" customHeight="1" x14ac:dyDescent="0.4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</row>
    <row r="351" spans="1:14" ht="21" customHeight="1" x14ac:dyDescent="0.4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</row>
    <row r="352" spans="1:14" ht="21" customHeight="1" x14ac:dyDescent="0.4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</row>
    <row r="353" spans="1:14" ht="21" customHeight="1" x14ac:dyDescent="0.4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</row>
    <row r="354" spans="1:14" ht="21" customHeight="1" x14ac:dyDescent="0.4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</row>
    <row r="355" spans="1:14" ht="21" customHeight="1" x14ac:dyDescent="0.4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</row>
    <row r="356" spans="1:14" ht="21" customHeight="1" x14ac:dyDescent="0.4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</row>
    <row r="357" spans="1:14" ht="21" customHeight="1" x14ac:dyDescent="0.4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</row>
    <row r="358" spans="1:14" ht="21" customHeight="1" x14ac:dyDescent="0.4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</row>
    <row r="359" spans="1:14" ht="21" customHeight="1" x14ac:dyDescent="0.4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</row>
    <row r="360" spans="1:14" ht="21" customHeight="1" x14ac:dyDescent="0.4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</row>
    <row r="361" spans="1:14" ht="21" customHeight="1" x14ac:dyDescent="0.4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</row>
    <row r="362" spans="1:14" ht="21" customHeight="1" x14ac:dyDescent="0.4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</row>
    <row r="363" spans="1:14" ht="21" customHeight="1" x14ac:dyDescent="0.4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</row>
    <row r="364" spans="1:14" ht="21" customHeight="1" x14ac:dyDescent="0.4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</row>
    <row r="365" spans="1:14" ht="21" customHeight="1" x14ac:dyDescent="0.4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</row>
    <row r="366" spans="1:14" ht="21" customHeight="1" x14ac:dyDescent="0.4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</row>
    <row r="367" spans="1:14" ht="21" customHeight="1" x14ac:dyDescent="0.4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</row>
    <row r="368" spans="1:14" ht="21" customHeight="1" x14ac:dyDescent="0.4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</row>
    <row r="369" spans="1:14" ht="21" customHeight="1" x14ac:dyDescent="0.4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</row>
    <row r="370" spans="1:14" ht="21" customHeight="1" x14ac:dyDescent="0.4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</row>
    <row r="371" spans="1:14" ht="21" customHeight="1" x14ac:dyDescent="0.4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</row>
    <row r="372" spans="1:14" ht="21" customHeight="1" x14ac:dyDescent="0.4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</row>
    <row r="373" spans="1:14" ht="21" customHeight="1" x14ac:dyDescent="0.4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</row>
    <row r="374" spans="1:14" ht="21" customHeight="1" x14ac:dyDescent="0.4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</row>
    <row r="375" spans="1:14" ht="21" customHeight="1" x14ac:dyDescent="0.4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</row>
    <row r="376" spans="1:14" ht="21" customHeight="1" x14ac:dyDescent="0.4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</row>
    <row r="377" spans="1:14" ht="21" customHeight="1" x14ac:dyDescent="0.4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</row>
    <row r="378" spans="1:14" ht="21" customHeight="1" x14ac:dyDescent="0.4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</row>
    <row r="379" spans="1:14" ht="21" customHeight="1" x14ac:dyDescent="0.4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</row>
    <row r="380" spans="1:14" ht="21" customHeight="1" x14ac:dyDescent="0.4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</row>
    <row r="381" spans="1:14" ht="21" customHeight="1" x14ac:dyDescent="0.4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</row>
    <row r="382" spans="1:14" ht="21" customHeight="1" x14ac:dyDescent="0.4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</row>
    <row r="383" spans="1:14" ht="21" customHeight="1" x14ac:dyDescent="0.4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</row>
    <row r="384" spans="1:14" ht="21" customHeight="1" x14ac:dyDescent="0.4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</row>
    <row r="385" spans="1:14" ht="21" customHeight="1" x14ac:dyDescent="0.4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</row>
    <row r="386" spans="1:14" ht="21" customHeight="1" x14ac:dyDescent="0.4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</row>
    <row r="387" spans="1:14" ht="21" customHeight="1" x14ac:dyDescent="0.4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</row>
    <row r="388" spans="1:14" ht="21" customHeight="1" x14ac:dyDescent="0.4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</row>
    <row r="389" spans="1:14" ht="21" customHeight="1" x14ac:dyDescent="0.4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</row>
    <row r="390" spans="1:14" ht="21" customHeight="1" x14ac:dyDescent="0.4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</row>
    <row r="391" spans="1:14" ht="21" customHeight="1" x14ac:dyDescent="0.4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</row>
    <row r="392" spans="1:14" ht="21" customHeight="1" x14ac:dyDescent="0.4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</row>
    <row r="393" spans="1:14" ht="21" customHeight="1" x14ac:dyDescent="0.4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</row>
    <row r="394" spans="1:14" ht="21" customHeight="1" x14ac:dyDescent="0.4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</row>
    <row r="395" spans="1:14" ht="21" customHeight="1" x14ac:dyDescent="0.4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</row>
    <row r="396" spans="1:14" ht="21" customHeight="1" x14ac:dyDescent="0.4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</row>
    <row r="397" spans="1:14" ht="21" customHeight="1" x14ac:dyDescent="0.4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</row>
    <row r="398" spans="1:14" ht="21" customHeight="1" x14ac:dyDescent="0.4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</row>
    <row r="399" spans="1:14" ht="21" customHeight="1" x14ac:dyDescent="0.4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</row>
    <row r="400" spans="1:14" ht="21" customHeight="1" x14ac:dyDescent="0.4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</row>
    <row r="401" spans="1:14" ht="21" customHeight="1" x14ac:dyDescent="0.4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</row>
    <row r="402" spans="1:14" ht="21" customHeight="1" x14ac:dyDescent="0.4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</row>
    <row r="403" spans="1:14" ht="21" customHeight="1" x14ac:dyDescent="0.4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</row>
    <row r="404" spans="1:14" ht="21" customHeight="1" x14ac:dyDescent="0.4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</row>
    <row r="405" spans="1:14" ht="21" customHeight="1" x14ac:dyDescent="0.4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</row>
    <row r="406" spans="1:14" ht="21" customHeight="1" x14ac:dyDescent="0.4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</row>
    <row r="407" spans="1:14" ht="21" customHeight="1" x14ac:dyDescent="0.4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</row>
    <row r="408" spans="1:14" ht="21" customHeight="1" x14ac:dyDescent="0.4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</row>
    <row r="409" spans="1:14" ht="21" customHeight="1" x14ac:dyDescent="0.4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</row>
    <row r="410" spans="1:14" ht="21" customHeight="1" x14ac:dyDescent="0.4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</row>
    <row r="411" spans="1:14" ht="21" customHeight="1" x14ac:dyDescent="0.4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</row>
    <row r="412" spans="1:14" ht="21" customHeight="1" x14ac:dyDescent="0.4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</row>
    <row r="413" spans="1:14" ht="21" customHeight="1" x14ac:dyDescent="0.4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</row>
    <row r="414" spans="1:14" ht="21" customHeight="1" x14ac:dyDescent="0.4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</row>
    <row r="415" spans="1:14" ht="21" customHeight="1" x14ac:dyDescent="0.4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</row>
    <row r="416" spans="1:14" ht="21" customHeight="1" x14ac:dyDescent="0.4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</row>
    <row r="417" spans="1:14" ht="21" customHeight="1" x14ac:dyDescent="0.4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</row>
    <row r="418" spans="1:14" ht="21" customHeight="1" x14ac:dyDescent="0.4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</row>
    <row r="419" spans="1:14" ht="21" customHeight="1" x14ac:dyDescent="0.4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</row>
    <row r="420" spans="1:14" ht="21" customHeight="1" x14ac:dyDescent="0.4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</row>
    <row r="421" spans="1:14" ht="21" customHeight="1" x14ac:dyDescent="0.4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</row>
    <row r="422" spans="1:14" ht="21" customHeight="1" x14ac:dyDescent="0.4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</row>
    <row r="423" spans="1:14" ht="21" customHeight="1" x14ac:dyDescent="0.4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</row>
    <row r="424" spans="1:14" ht="21" customHeight="1" x14ac:dyDescent="0.4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</row>
    <row r="425" spans="1:14" ht="21" customHeight="1" x14ac:dyDescent="0.4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</row>
    <row r="426" spans="1:14" ht="21" customHeight="1" x14ac:dyDescent="0.4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</row>
    <row r="427" spans="1:14" ht="21" customHeight="1" x14ac:dyDescent="0.4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</row>
    <row r="428" spans="1:14" ht="21" customHeight="1" x14ac:dyDescent="0.4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</row>
    <row r="429" spans="1:14" ht="21" customHeight="1" x14ac:dyDescent="0.4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</row>
    <row r="430" spans="1:14" ht="21" customHeight="1" x14ac:dyDescent="0.4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</row>
    <row r="431" spans="1:14" ht="21" customHeight="1" x14ac:dyDescent="0.4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</row>
    <row r="432" spans="1:14" ht="21" customHeight="1" x14ac:dyDescent="0.4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</row>
    <row r="433" spans="1:14" ht="21" customHeight="1" x14ac:dyDescent="0.4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</row>
    <row r="434" spans="1:14" ht="21" customHeight="1" x14ac:dyDescent="0.4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</row>
    <row r="435" spans="1:14" ht="21" customHeight="1" x14ac:dyDescent="0.4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</row>
    <row r="436" spans="1:14" ht="21" customHeight="1" x14ac:dyDescent="0.4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</row>
    <row r="437" spans="1:14" ht="21" customHeight="1" x14ac:dyDescent="0.4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</row>
    <row r="438" spans="1:14" ht="21" customHeight="1" x14ac:dyDescent="0.4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</row>
    <row r="439" spans="1:14" ht="21" customHeight="1" x14ac:dyDescent="0.4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</row>
    <row r="440" spans="1:14" ht="21" customHeight="1" x14ac:dyDescent="0.4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</row>
    <row r="441" spans="1:14" ht="21" customHeight="1" x14ac:dyDescent="0.4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</row>
    <row r="442" spans="1:14" ht="21" customHeight="1" x14ac:dyDescent="0.4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</row>
    <row r="443" spans="1:14" ht="21" customHeight="1" x14ac:dyDescent="0.4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</row>
    <row r="444" spans="1:14" ht="21" customHeight="1" x14ac:dyDescent="0.4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</row>
    <row r="445" spans="1:14" ht="21" customHeight="1" x14ac:dyDescent="0.4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</row>
    <row r="446" spans="1:14" ht="21" customHeight="1" x14ac:dyDescent="0.4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</row>
    <row r="447" spans="1:14" ht="21" customHeight="1" x14ac:dyDescent="0.4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</row>
    <row r="448" spans="1:14" ht="21" customHeight="1" x14ac:dyDescent="0.4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</row>
    <row r="449" spans="1:14" ht="21" customHeight="1" x14ac:dyDescent="0.4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</row>
    <row r="450" spans="1:14" ht="21" customHeight="1" x14ac:dyDescent="0.4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</row>
    <row r="451" spans="1:14" ht="21" customHeight="1" x14ac:dyDescent="0.4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</row>
    <row r="452" spans="1:14" ht="21" customHeight="1" x14ac:dyDescent="0.4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</row>
    <row r="453" spans="1:14" ht="21" customHeight="1" x14ac:dyDescent="0.4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</row>
    <row r="454" spans="1:14" ht="21" customHeight="1" x14ac:dyDescent="0.4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</row>
    <row r="455" spans="1:14" ht="21" customHeight="1" x14ac:dyDescent="0.4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</row>
    <row r="456" spans="1:14" ht="21" customHeight="1" x14ac:dyDescent="0.4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</row>
    <row r="457" spans="1:14" ht="21" customHeight="1" x14ac:dyDescent="0.4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</row>
    <row r="458" spans="1:14" ht="21" customHeight="1" x14ac:dyDescent="0.4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</row>
    <row r="459" spans="1:14" ht="21" customHeight="1" x14ac:dyDescent="0.4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</row>
    <row r="460" spans="1:14" ht="21" customHeight="1" x14ac:dyDescent="0.4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</row>
    <row r="461" spans="1:14" ht="21" customHeight="1" x14ac:dyDescent="0.4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</row>
    <row r="462" spans="1:14" ht="21" customHeight="1" x14ac:dyDescent="0.4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</row>
    <row r="463" spans="1:14" ht="21" customHeight="1" x14ac:dyDescent="0.4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</row>
    <row r="464" spans="1:14" ht="21" customHeight="1" x14ac:dyDescent="0.4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</row>
    <row r="465" spans="1:14" ht="21" customHeight="1" x14ac:dyDescent="0.4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</row>
    <row r="466" spans="1:14" ht="21" customHeight="1" x14ac:dyDescent="0.4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</row>
    <row r="467" spans="1:14" ht="21" customHeight="1" x14ac:dyDescent="0.4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</row>
    <row r="468" spans="1:14" ht="21" customHeight="1" x14ac:dyDescent="0.4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</row>
    <row r="469" spans="1:14" ht="21" customHeight="1" x14ac:dyDescent="0.4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</row>
    <row r="470" spans="1:14" ht="21" customHeight="1" x14ac:dyDescent="0.4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</row>
    <row r="471" spans="1:14" ht="21" customHeight="1" x14ac:dyDescent="0.4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</row>
    <row r="472" spans="1:14" ht="21" customHeight="1" x14ac:dyDescent="0.4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</row>
    <row r="473" spans="1:14" ht="21" customHeight="1" x14ac:dyDescent="0.4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</row>
    <row r="474" spans="1:14" ht="21" customHeight="1" x14ac:dyDescent="0.4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</row>
    <row r="475" spans="1:14" ht="21" customHeight="1" x14ac:dyDescent="0.4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</row>
    <row r="476" spans="1:14" ht="21" customHeight="1" x14ac:dyDescent="0.4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</row>
    <row r="477" spans="1:14" ht="21" customHeight="1" x14ac:dyDescent="0.4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</row>
    <row r="478" spans="1:14" ht="21" customHeight="1" x14ac:dyDescent="0.4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</row>
    <row r="479" spans="1:14" ht="21" customHeight="1" x14ac:dyDescent="0.4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</row>
    <row r="480" spans="1:14" ht="21" customHeight="1" x14ac:dyDescent="0.4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</row>
    <row r="481" spans="1:14" ht="21" customHeight="1" x14ac:dyDescent="0.4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</row>
    <row r="482" spans="1:14" ht="21" customHeight="1" x14ac:dyDescent="0.4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</row>
    <row r="483" spans="1:14" ht="21" customHeight="1" x14ac:dyDescent="0.4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</row>
    <row r="484" spans="1:14" ht="21" customHeight="1" x14ac:dyDescent="0.4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</row>
    <row r="485" spans="1:14" ht="21" customHeight="1" x14ac:dyDescent="0.4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</row>
    <row r="486" spans="1:14" ht="21" customHeight="1" x14ac:dyDescent="0.4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</row>
    <row r="487" spans="1:14" ht="21" customHeight="1" x14ac:dyDescent="0.4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</row>
    <row r="488" spans="1:14" ht="21" customHeight="1" x14ac:dyDescent="0.4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</row>
    <row r="489" spans="1:14" ht="21" customHeight="1" x14ac:dyDescent="0.4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</row>
    <row r="490" spans="1:14" ht="21" customHeight="1" x14ac:dyDescent="0.4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</row>
    <row r="491" spans="1:14" ht="21" customHeight="1" x14ac:dyDescent="0.4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</row>
    <row r="492" spans="1:14" ht="21" customHeight="1" x14ac:dyDescent="0.4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</row>
    <row r="493" spans="1:14" ht="21" customHeight="1" x14ac:dyDescent="0.4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</row>
    <row r="494" spans="1:14" ht="21" customHeight="1" x14ac:dyDescent="0.4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</row>
    <row r="495" spans="1:14" ht="21" customHeight="1" x14ac:dyDescent="0.4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</row>
    <row r="496" spans="1:14" ht="21" customHeight="1" x14ac:dyDescent="0.4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</row>
    <row r="497" spans="1:14" ht="21" customHeight="1" x14ac:dyDescent="0.4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</row>
    <row r="498" spans="1:14" ht="21" customHeight="1" x14ac:dyDescent="0.4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</row>
    <row r="499" spans="1:14" ht="21" customHeight="1" x14ac:dyDescent="0.4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</row>
    <row r="500" spans="1:14" ht="21" customHeight="1" x14ac:dyDescent="0.4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</row>
  </sheetData>
  <mergeCells count="1">
    <mergeCell ref="A1:N1"/>
  </mergeCells>
  <conditionalFormatting sqref="E3:H19 J3:K19 M3:M19">
    <cfRule type="cellIs" dxfId="24" priority="1" operator="greaterThan">
      <formula>0</formula>
    </cfRule>
  </conditionalFormatting>
  <dataValidations count="2">
    <dataValidation type="decimal" operator="lessThanOrEqual" allowBlank="1" showInputMessage="1" showErrorMessage="1" prompt="จำนวนตัวเลขเกินจริง" sqref="H3:H19 K3:K19">
      <formula1>G3</formula1>
    </dataValidation>
    <dataValidation type="decimal" operator="lessThanOrEqual" allowBlank="1" showInputMessage="1" showErrorMessage="1" prompt="จำนวนเกินผู้เรียนทั้งหมด" sqref="M3:M19">
      <formula1>B3</formula1>
    </dataValidation>
  </dataValidation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opLeftCell="A34" workbookViewId="0">
      <selection activeCell="L14" sqref="L14"/>
    </sheetView>
  </sheetViews>
  <sheetFormatPr defaultColWidth="17.25" defaultRowHeight="15" customHeight="1" x14ac:dyDescent="0.2"/>
  <cols>
    <col min="1" max="1" width="12.625" customWidth="1"/>
    <col min="2" max="2" width="8.25" customWidth="1"/>
    <col min="3" max="8" width="9.125" customWidth="1"/>
    <col min="9" max="9" width="16.125" customWidth="1"/>
    <col min="10" max="10" width="9.125" customWidth="1"/>
    <col min="11" max="11" width="15.375" customWidth="1"/>
    <col min="12" max="12" width="9.125" customWidth="1"/>
    <col min="13" max="13" width="9" customWidth="1"/>
  </cols>
  <sheetData>
    <row r="1" spans="1:13" ht="21" customHeight="1" x14ac:dyDescent="0.45">
      <c r="A1" s="165" t="s">
        <v>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  <c r="M1" s="41"/>
    </row>
    <row r="2" spans="1:13" ht="103.5" customHeight="1" x14ac:dyDescent="0.2">
      <c r="A2" s="36" t="s">
        <v>8</v>
      </c>
      <c r="B2" s="36" t="s">
        <v>41</v>
      </c>
      <c r="C2" s="36" t="s">
        <v>87</v>
      </c>
      <c r="D2" s="36" t="s">
        <v>88</v>
      </c>
      <c r="E2" s="36" t="s">
        <v>89</v>
      </c>
      <c r="F2" s="36" t="s">
        <v>88</v>
      </c>
      <c r="G2" s="36" t="s">
        <v>90</v>
      </c>
      <c r="H2" s="36" t="s">
        <v>88</v>
      </c>
      <c r="I2" s="149" t="s">
        <v>91</v>
      </c>
      <c r="J2" s="36" t="s">
        <v>88</v>
      </c>
      <c r="K2" s="149" t="s">
        <v>92</v>
      </c>
      <c r="L2" s="36" t="s">
        <v>88</v>
      </c>
      <c r="M2" s="44"/>
    </row>
    <row r="3" spans="1:13" ht="19.5" customHeight="1" x14ac:dyDescent="0.45">
      <c r="A3" s="22" t="str">
        <f>IF(master!A5="","",master!A5)</f>
        <v>ช่างยนต์</v>
      </c>
      <c r="B3" s="57">
        <f>master!I5</f>
        <v>129</v>
      </c>
      <c r="C3" s="87"/>
      <c r="D3" s="87"/>
      <c r="E3" s="87"/>
      <c r="F3" s="87"/>
      <c r="G3" s="87"/>
      <c r="H3" s="87"/>
      <c r="I3" s="88"/>
      <c r="J3" s="87"/>
      <c r="K3" s="88"/>
      <c r="L3" s="87"/>
      <c r="M3" s="41"/>
    </row>
    <row r="4" spans="1:13" ht="19.5" customHeight="1" x14ac:dyDescent="0.45">
      <c r="A4" s="22" t="str">
        <f>IF(master!A6="","",master!A6)</f>
        <v>ช่างไฟฟ้ากำลัง</v>
      </c>
      <c r="B4" s="57">
        <f>master!I6</f>
        <v>98</v>
      </c>
      <c r="C4" s="87"/>
      <c r="D4" s="87"/>
      <c r="E4" s="87"/>
      <c r="F4" s="87"/>
      <c r="G4" s="87"/>
      <c r="H4" s="87"/>
      <c r="I4" s="88"/>
      <c r="J4" s="87"/>
      <c r="K4" s="88"/>
      <c r="L4" s="87"/>
      <c r="M4" s="41"/>
    </row>
    <row r="5" spans="1:13" ht="19.5" customHeight="1" x14ac:dyDescent="0.45">
      <c r="A5" s="22" t="str">
        <f>IF(master!A7="","",master!A7)</f>
        <v>อิเล็กทรอนิกส์</v>
      </c>
      <c r="B5" s="57">
        <f>master!I7</f>
        <v>21</v>
      </c>
      <c r="C5" s="87"/>
      <c r="D5" s="87"/>
      <c r="E5" s="87"/>
      <c r="F5" s="87"/>
      <c r="G5" s="87"/>
      <c r="H5" s="87"/>
      <c r="I5" s="88"/>
      <c r="J5" s="87"/>
      <c r="K5" s="88"/>
      <c r="L5" s="87"/>
      <c r="M5" s="41"/>
    </row>
    <row r="6" spans="1:13" ht="19.5" customHeight="1" x14ac:dyDescent="0.45">
      <c r="A6" s="22" t="str">
        <f>IF(master!A8="","",master!A8)</f>
        <v>การบัญชี</v>
      </c>
      <c r="B6" s="57">
        <f>master!I8</f>
        <v>83</v>
      </c>
      <c r="C6" s="87"/>
      <c r="D6" s="87"/>
      <c r="E6" s="87"/>
      <c r="F6" s="87"/>
      <c r="G6" s="87"/>
      <c r="H6" s="87"/>
      <c r="I6" s="88"/>
      <c r="J6" s="87"/>
      <c r="K6" s="88"/>
      <c r="L6" s="87"/>
      <c r="M6" s="41"/>
    </row>
    <row r="7" spans="1:13" ht="19.5" customHeight="1" x14ac:dyDescent="0.45">
      <c r="A7" s="22" t="str">
        <f>IF(master!A9="","",master!A9)</f>
        <v>เทคโนโลยีสารสนเทศ</v>
      </c>
      <c r="B7" s="57">
        <f>master!I9</f>
        <v>37</v>
      </c>
      <c r="C7" s="87"/>
      <c r="D7" s="87"/>
      <c r="E7" s="87"/>
      <c r="F7" s="87"/>
      <c r="G7" s="87"/>
      <c r="H7" s="87"/>
      <c r="I7" s="88"/>
      <c r="J7" s="87"/>
      <c r="K7" s="88"/>
      <c r="L7" s="87"/>
      <c r="M7" s="41"/>
    </row>
    <row r="8" spans="1:13" ht="19.5" customHeight="1" x14ac:dyDescent="0.45">
      <c r="A8" s="22" t="str">
        <f>IF(master!A10="","",master!A10)</f>
        <v>เทคนิคยานยนต์</v>
      </c>
      <c r="B8" s="57">
        <f>master!I10</f>
        <v>72</v>
      </c>
      <c r="C8" s="87"/>
      <c r="D8" s="87"/>
      <c r="E8" s="87"/>
      <c r="F8" s="87"/>
      <c r="G8" s="87"/>
      <c r="H8" s="87"/>
      <c r="I8" s="88"/>
      <c r="J8" s="87"/>
      <c r="K8" s="88"/>
      <c r="L8" s="87"/>
      <c r="M8" s="41"/>
    </row>
    <row r="9" spans="1:13" ht="19.5" customHeight="1" x14ac:dyDescent="0.45">
      <c r="A9" s="22" t="str">
        <f>IF(master!A11="","",master!A11)</f>
        <v>ติดตั้งไฟฟ้า</v>
      </c>
      <c r="B9" s="57">
        <f>master!I11</f>
        <v>70</v>
      </c>
      <c r="C9" s="87"/>
      <c r="D9" s="87"/>
      <c r="E9" s="87"/>
      <c r="F9" s="87"/>
      <c r="G9" s="87"/>
      <c r="H9" s="87"/>
      <c r="I9" s="88"/>
      <c r="J9" s="87"/>
      <c r="K9" s="88"/>
      <c r="L9" s="87"/>
      <c r="M9" s="41"/>
    </row>
    <row r="10" spans="1:13" ht="19.5" customHeight="1" x14ac:dyDescent="0.45">
      <c r="A10" s="22" t="str">
        <f>IF(master!A12="","",master!A12)</f>
        <v>การบัญชี</v>
      </c>
      <c r="B10" s="57">
        <f>master!I12</f>
        <v>33</v>
      </c>
      <c r="C10" s="87"/>
      <c r="D10" s="87"/>
      <c r="E10" s="87"/>
      <c r="F10" s="87"/>
      <c r="G10" s="87"/>
      <c r="H10" s="87"/>
      <c r="I10" s="88"/>
      <c r="J10" s="87"/>
      <c r="K10" s="88"/>
      <c r="L10" s="87"/>
      <c r="M10" s="41"/>
    </row>
    <row r="11" spans="1:13" ht="19.5" customHeight="1" x14ac:dyDescent="0.45">
      <c r="A11" s="22" t="str">
        <f>IF(master!A13="","",master!A13)</f>
        <v>เทคโนโลยีสารสนเทศ</v>
      </c>
      <c r="B11" s="57">
        <f>master!I13</f>
        <v>15</v>
      </c>
      <c r="C11" s="87"/>
      <c r="D11" s="87"/>
      <c r="E11" s="87"/>
      <c r="F11" s="87"/>
      <c r="G11" s="87"/>
      <c r="H11" s="87"/>
      <c r="I11" s="88"/>
      <c r="J11" s="87"/>
      <c r="K11" s="88"/>
      <c r="L11" s="87"/>
      <c r="M11" s="41"/>
    </row>
    <row r="12" spans="1:13" ht="19.5" customHeight="1" x14ac:dyDescent="0.45">
      <c r="A12" s="22" t="str">
        <f>IF(master!A14="","",master!A14)</f>
        <v>เทคนิคพื้นฐาน</v>
      </c>
      <c r="B12" s="57">
        <f>master!I14</f>
        <v>0</v>
      </c>
      <c r="C12" s="87"/>
      <c r="D12" s="87"/>
      <c r="E12" s="87"/>
      <c r="F12" s="87"/>
      <c r="G12" s="87"/>
      <c r="H12" s="87"/>
      <c r="I12" s="88"/>
      <c r="J12" s="87"/>
      <c r="K12" s="88"/>
      <c r="L12" s="87"/>
      <c r="M12" s="41"/>
    </row>
    <row r="13" spans="1:13" ht="19.5" customHeight="1" x14ac:dyDescent="0.45">
      <c r="A13" s="22" t="str">
        <f>IF(master!A15="","",master!A15)</f>
        <v/>
      </c>
      <c r="B13" s="57">
        <f>master!I15</f>
        <v>0</v>
      </c>
      <c r="C13" s="87"/>
      <c r="D13" s="87"/>
      <c r="E13" s="87"/>
      <c r="F13" s="87"/>
      <c r="G13" s="87"/>
      <c r="H13" s="87"/>
      <c r="I13" s="88"/>
      <c r="J13" s="87"/>
      <c r="K13" s="88"/>
      <c r="L13" s="87"/>
      <c r="M13" s="41"/>
    </row>
    <row r="14" spans="1:13" ht="19.5" customHeight="1" x14ac:dyDescent="0.45">
      <c r="A14" s="22" t="str">
        <f>IF(master!A16="","",master!A16)</f>
        <v/>
      </c>
      <c r="B14" s="57">
        <f>master!I16</f>
        <v>0</v>
      </c>
      <c r="C14" s="87"/>
      <c r="D14" s="87"/>
      <c r="E14" s="87"/>
      <c r="F14" s="87"/>
      <c r="G14" s="87"/>
      <c r="H14" s="87"/>
      <c r="I14" s="88"/>
      <c r="J14" s="87"/>
      <c r="K14" s="88"/>
      <c r="L14" s="87"/>
      <c r="M14" s="41"/>
    </row>
    <row r="15" spans="1:13" ht="19.5" customHeight="1" x14ac:dyDescent="0.45">
      <c r="A15" s="22" t="str">
        <f>IF(master!A17="","",master!A17)</f>
        <v/>
      </c>
      <c r="B15" s="57">
        <f>master!I17</f>
        <v>0</v>
      </c>
      <c r="C15" s="87"/>
      <c r="D15" s="87"/>
      <c r="E15" s="87"/>
      <c r="F15" s="87"/>
      <c r="G15" s="87"/>
      <c r="H15" s="87"/>
      <c r="I15" s="88"/>
      <c r="J15" s="87"/>
      <c r="K15" s="88"/>
      <c r="L15" s="87"/>
      <c r="M15" s="41"/>
    </row>
    <row r="16" spans="1:13" ht="19.5" customHeight="1" x14ac:dyDescent="0.45">
      <c r="A16" s="22" t="str">
        <f>IF(master!A18="","",master!A18)</f>
        <v/>
      </c>
      <c r="B16" s="57">
        <f>master!I18</f>
        <v>0</v>
      </c>
      <c r="C16" s="87"/>
      <c r="D16" s="87"/>
      <c r="E16" s="87"/>
      <c r="F16" s="87"/>
      <c r="G16" s="87"/>
      <c r="H16" s="87"/>
      <c r="I16" s="88"/>
      <c r="J16" s="87"/>
      <c r="K16" s="88"/>
      <c r="L16" s="87"/>
      <c r="M16" s="41"/>
    </row>
    <row r="17" spans="1:13" ht="19.5" customHeight="1" x14ac:dyDescent="0.45">
      <c r="A17" s="22" t="str">
        <f>IF(master!A19="","",master!A19)</f>
        <v/>
      </c>
      <c r="B17" s="57">
        <f>master!I19</f>
        <v>0</v>
      </c>
      <c r="C17" s="87"/>
      <c r="D17" s="87"/>
      <c r="E17" s="87"/>
      <c r="F17" s="87"/>
      <c r="G17" s="87"/>
      <c r="H17" s="87"/>
      <c r="I17" s="88"/>
      <c r="J17" s="87"/>
      <c r="K17" s="88"/>
      <c r="L17" s="87"/>
      <c r="M17" s="41"/>
    </row>
    <row r="18" spans="1:13" ht="19.5" customHeight="1" x14ac:dyDescent="0.45">
      <c r="A18" s="22" t="str">
        <f>IF(master!A20="","",master!A20)</f>
        <v/>
      </c>
      <c r="B18" s="57">
        <f>master!I20</f>
        <v>0</v>
      </c>
      <c r="C18" s="87"/>
      <c r="D18" s="87"/>
      <c r="E18" s="87"/>
      <c r="F18" s="87"/>
      <c r="G18" s="87"/>
      <c r="H18" s="87"/>
      <c r="I18" s="88"/>
      <c r="J18" s="87"/>
      <c r="K18" s="88"/>
      <c r="L18" s="87"/>
      <c r="M18" s="41"/>
    </row>
    <row r="19" spans="1:13" ht="19.5" customHeight="1" x14ac:dyDescent="0.45">
      <c r="A19" s="22" t="str">
        <f>IF(master!A22="","",master!A22)</f>
        <v/>
      </c>
      <c r="B19" s="57">
        <f>master!I22</f>
        <v>0</v>
      </c>
      <c r="C19" s="87"/>
      <c r="D19" s="87"/>
      <c r="E19" s="87"/>
      <c r="F19" s="87"/>
      <c r="G19" s="87"/>
      <c r="H19" s="87"/>
      <c r="I19" s="88"/>
      <c r="J19" s="87"/>
      <c r="K19" s="88"/>
      <c r="L19" s="87"/>
      <c r="M19" s="41"/>
    </row>
    <row r="20" spans="1:13" ht="19.5" customHeight="1" x14ac:dyDescent="0.45">
      <c r="A20" s="24" t="s">
        <v>10</v>
      </c>
      <c r="B20" s="57">
        <f t="shared" ref="B20:L20" si="0">SUM(B3:B12)</f>
        <v>558</v>
      </c>
      <c r="C20" s="89">
        <f t="shared" si="0"/>
        <v>0</v>
      </c>
      <c r="D20" s="57">
        <f t="shared" si="0"/>
        <v>0</v>
      </c>
      <c r="E20" s="89">
        <f t="shared" si="0"/>
        <v>0</v>
      </c>
      <c r="F20" s="57">
        <f t="shared" si="0"/>
        <v>0</v>
      </c>
      <c r="G20" s="89">
        <f t="shared" si="0"/>
        <v>0</v>
      </c>
      <c r="H20" s="57">
        <f t="shared" si="0"/>
        <v>0</v>
      </c>
      <c r="I20" s="89">
        <f t="shared" si="0"/>
        <v>0</v>
      </c>
      <c r="J20" s="57">
        <f t="shared" si="0"/>
        <v>0</v>
      </c>
      <c r="K20" s="89">
        <f t="shared" si="0"/>
        <v>0</v>
      </c>
      <c r="L20" s="57">
        <f t="shared" si="0"/>
        <v>0</v>
      </c>
      <c r="M20" s="41"/>
    </row>
    <row r="21" spans="1:13" ht="21" customHeight="1" x14ac:dyDescent="0.45">
      <c r="A21" s="84"/>
      <c r="B21" s="81"/>
      <c r="C21" s="8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21" customHeight="1" x14ac:dyDescent="0.45">
      <c r="A22" s="41"/>
      <c r="B22" s="62"/>
      <c r="C22" s="62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21" customHeight="1" x14ac:dyDescent="0.45">
      <c r="A23" s="40"/>
      <c r="B23" s="62"/>
      <c r="C23" s="62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21" customHeight="1" x14ac:dyDescent="0.45">
      <c r="A24" s="82"/>
      <c r="B24" s="82"/>
      <c r="C24" s="82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21" customHeight="1" x14ac:dyDescent="0.45">
      <c r="A25" s="41"/>
      <c r="B25" s="81"/>
      <c r="C25" s="8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21" customHeight="1" x14ac:dyDescent="0.4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21" customHeight="1" x14ac:dyDescent="0.45">
      <c r="A27" s="40"/>
      <c r="B27" s="81"/>
      <c r="C27" s="83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21" customHeight="1" x14ac:dyDescent="0.45">
      <c r="A28" s="40"/>
      <c r="B28" s="81"/>
      <c r="C28" s="83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21" customHeight="1" x14ac:dyDescent="0.45">
      <c r="A29" s="40"/>
      <c r="B29" s="81"/>
      <c r="C29" s="83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21" customHeight="1" x14ac:dyDescent="0.45">
      <c r="A30" s="40"/>
      <c r="B30" s="81"/>
      <c r="C30" s="83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21" customHeight="1" x14ac:dyDescent="0.45">
      <c r="A31" s="40"/>
      <c r="B31" s="81"/>
      <c r="C31" s="83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21" customHeight="1" x14ac:dyDescent="0.45">
      <c r="A32" s="84"/>
      <c r="B32" s="81"/>
      <c r="C32" s="83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21" customHeight="1" x14ac:dyDescent="0.4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21" customHeight="1" x14ac:dyDescent="0.4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21" customHeight="1" x14ac:dyDescent="0.4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21" customHeight="1" x14ac:dyDescent="0.4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21" customHeight="1" x14ac:dyDescent="0.4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21" customHeight="1" x14ac:dyDescent="0.4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21" customHeight="1" x14ac:dyDescent="0.4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21" customHeight="1" x14ac:dyDescent="0.4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21" customHeight="1" x14ac:dyDescent="0.4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21" customHeight="1" x14ac:dyDescent="0.4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21" customHeight="1" x14ac:dyDescent="0.4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21" customHeight="1" x14ac:dyDescent="0.4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21" customHeight="1" x14ac:dyDescent="0.4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21" customHeight="1" x14ac:dyDescent="0.4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1" customHeight="1" x14ac:dyDescent="0.4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21" customHeight="1" x14ac:dyDescent="0.4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21" customHeight="1" x14ac:dyDescent="0.4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21" customHeight="1" x14ac:dyDescent="0.4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21" customHeight="1" x14ac:dyDescent="0.4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21" customHeight="1" x14ac:dyDescent="0.4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21" customHeight="1" x14ac:dyDescent="0.4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21" customHeight="1" x14ac:dyDescent="0.4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21" customHeight="1" x14ac:dyDescent="0.4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21" customHeight="1" x14ac:dyDescent="0.4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21" customHeight="1" x14ac:dyDescent="0.4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1" customHeight="1" x14ac:dyDescent="0.4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21" customHeight="1" x14ac:dyDescent="0.4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21" customHeight="1" x14ac:dyDescent="0.4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21" customHeight="1" x14ac:dyDescent="0.4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21" customHeight="1" x14ac:dyDescent="0.4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21" customHeight="1" x14ac:dyDescent="0.4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21" customHeight="1" x14ac:dyDescent="0.4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21" customHeight="1" x14ac:dyDescent="0.4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21" customHeight="1" x14ac:dyDescent="0.4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1" customHeight="1" x14ac:dyDescent="0.4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21" customHeight="1" x14ac:dyDescent="0.4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21" customHeight="1" x14ac:dyDescent="0.4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21" customHeight="1" x14ac:dyDescent="0.4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21" customHeight="1" x14ac:dyDescent="0.4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21" customHeight="1" x14ac:dyDescent="0.4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21" customHeight="1" x14ac:dyDescent="0.4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21" customHeight="1" x14ac:dyDescent="0.4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21" customHeight="1" x14ac:dyDescent="0.4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21" customHeight="1" x14ac:dyDescent="0.4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21" customHeight="1" x14ac:dyDescent="0.4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21" customHeight="1" x14ac:dyDescent="0.4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21" customHeight="1" x14ac:dyDescent="0.4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21" customHeight="1" x14ac:dyDescent="0.4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21" customHeight="1" x14ac:dyDescent="0.4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21" customHeight="1" x14ac:dyDescent="0.4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21" customHeight="1" x14ac:dyDescent="0.4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21" customHeight="1" x14ac:dyDescent="0.4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21" customHeight="1" x14ac:dyDescent="0.4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21" customHeight="1" x14ac:dyDescent="0.4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21" customHeight="1" x14ac:dyDescent="0.4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ht="21" customHeight="1" x14ac:dyDescent="0.4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ht="21" customHeight="1" x14ac:dyDescent="0.4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21" customHeight="1" x14ac:dyDescent="0.4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21" customHeight="1" x14ac:dyDescent="0.4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21" customHeight="1" x14ac:dyDescent="0.4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21" customHeight="1" x14ac:dyDescent="0.4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  <row r="94" spans="1:13" ht="21" customHeight="1" x14ac:dyDescent="0.4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</row>
    <row r="95" spans="1:13" ht="21" customHeight="1" x14ac:dyDescent="0.4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spans="1:13" ht="21" customHeight="1" x14ac:dyDescent="0.4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21" customHeight="1" x14ac:dyDescent="0.4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8" spans="1:13" ht="21" customHeight="1" x14ac:dyDescent="0.4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</row>
    <row r="99" spans="1:13" ht="21" customHeight="1" x14ac:dyDescent="0.4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21" customHeight="1" x14ac:dyDescent="0.4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ht="21" customHeight="1" x14ac:dyDescent="0.4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21" customHeight="1" x14ac:dyDescent="0.4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21" customHeight="1" x14ac:dyDescent="0.4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ht="21" customHeight="1" x14ac:dyDescent="0.4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21" customHeight="1" x14ac:dyDescent="0.4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21" customHeight="1" x14ac:dyDescent="0.4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21" customHeight="1" x14ac:dyDescent="0.4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21" customHeight="1" x14ac:dyDescent="0.4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21" customHeight="1" x14ac:dyDescent="0.4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21" customHeight="1" x14ac:dyDescent="0.4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21" customHeight="1" x14ac:dyDescent="0.4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21" customHeight="1" x14ac:dyDescent="0.4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21" customHeight="1" x14ac:dyDescent="0.4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21" customHeight="1" x14ac:dyDescent="0.4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21" customHeight="1" x14ac:dyDescent="0.4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21" customHeight="1" x14ac:dyDescent="0.4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21" customHeight="1" x14ac:dyDescent="0.4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21" customHeight="1" x14ac:dyDescent="0.4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21" customHeight="1" x14ac:dyDescent="0.4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21" customHeight="1" x14ac:dyDescent="0.4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21" customHeight="1" x14ac:dyDescent="0.4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21" customHeight="1" x14ac:dyDescent="0.4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21" customHeight="1" x14ac:dyDescent="0.4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21" customHeight="1" x14ac:dyDescent="0.4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21" customHeight="1" x14ac:dyDescent="0.4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21" customHeight="1" x14ac:dyDescent="0.4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1" customHeight="1" x14ac:dyDescent="0.4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21" customHeight="1" x14ac:dyDescent="0.4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21" customHeight="1" x14ac:dyDescent="0.4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21" customHeight="1" x14ac:dyDescent="0.4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21" customHeight="1" x14ac:dyDescent="0.4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21" customHeight="1" x14ac:dyDescent="0.4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21" customHeight="1" x14ac:dyDescent="0.4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21" customHeight="1" x14ac:dyDescent="0.4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21" customHeight="1" x14ac:dyDescent="0.4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21" customHeight="1" x14ac:dyDescent="0.4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21" customHeight="1" x14ac:dyDescent="0.4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21" customHeight="1" x14ac:dyDescent="0.4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21" customHeight="1" x14ac:dyDescent="0.4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21" customHeight="1" x14ac:dyDescent="0.4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21" customHeight="1" x14ac:dyDescent="0.4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21" customHeight="1" x14ac:dyDescent="0.4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21" customHeight="1" x14ac:dyDescent="0.4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21" customHeight="1" x14ac:dyDescent="0.4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21" customHeight="1" x14ac:dyDescent="0.4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21" customHeight="1" x14ac:dyDescent="0.4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21" customHeight="1" x14ac:dyDescent="0.4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1" customHeight="1" x14ac:dyDescent="0.4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21" customHeight="1" x14ac:dyDescent="0.4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21" customHeight="1" x14ac:dyDescent="0.4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21" customHeight="1" x14ac:dyDescent="0.4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21" customHeight="1" x14ac:dyDescent="0.4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21" customHeight="1" x14ac:dyDescent="0.4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21" customHeight="1" x14ac:dyDescent="0.4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21" customHeight="1" x14ac:dyDescent="0.4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21" customHeight="1" x14ac:dyDescent="0.4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21" customHeight="1" x14ac:dyDescent="0.4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21" customHeight="1" x14ac:dyDescent="0.4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21" customHeight="1" x14ac:dyDescent="0.4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21" customHeight="1" x14ac:dyDescent="0.4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21" customHeight="1" x14ac:dyDescent="0.4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21" customHeight="1" x14ac:dyDescent="0.4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21" customHeight="1" x14ac:dyDescent="0.4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21" customHeight="1" x14ac:dyDescent="0.4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21" customHeight="1" x14ac:dyDescent="0.4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21" customHeight="1" x14ac:dyDescent="0.4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21" customHeight="1" x14ac:dyDescent="0.4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21" customHeight="1" x14ac:dyDescent="0.4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21" customHeight="1" x14ac:dyDescent="0.4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21" customHeight="1" x14ac:dyDescent="0.4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21" customHeight="1" x14ac:dyDescent="0.4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21" customHeight="1" x14ac:dyDescent="0.4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21" customHeight="1" x14ac:dyDescent="0.4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21" customHeight="1" x14ac:dyDescent="0.4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21" customHeight="1" x14ac:dyDescent="0.4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21" customHeight="1" x14ac:dyDescent="0.4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21" customHeight="1" x14ac:dyDescent="0.4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21" customHeight="1" x14ac:dyDescent="0.4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21" customHeight="1" x14ac:dyDescent="0.4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21" customHeight="1" x14ac:dyDescent="0.4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21" customHeight="1" x14ac:dyDescent="0.4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21" customHeight="1" x14ac:dyDescent="0.4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21" customHeight="1" x14ac:dyDescent="0.4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21" customHeight="1" x14ac:dyDescent="0.4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21" customHeight="1" x14ac:dyDescent="0.4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21" customHeight="1" x14ac:dyDescent="0.4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21" customHeight="1" x14ac:dyDescent="0.4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21" customHeight="1" x14ac:dyDescent="0.4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21" customHeight="1" x14ac:dyDescent="0.4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21" customHeight="1" x14ac:dyDescent="0.4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21" customHeight="1" x14ac:dyDescent="0.4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21" customHeight="1" x14ac:dyDescent="0.4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21" customHeight="1" x14ac:dyDescent="0.4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21" customHeight="1" x14ac:dyDescent="0.4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21" customHeight="1" x14ac:dyDescent="0.4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21" customHeight="1" x14ac:dyDescent="0.4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3" ht="21" customHeight="1" x14ac:dyDescent="0.4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3" ht="21" customHeight="1" x14ac:dyDescent="0.4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3" ht="21" customHeight="1" x14ac:dyDescent="0.4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3" ht="21" customHeight="1" x14ac:dyDescent="0.4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3" ht="21" customHeight="1" x14ac:dyDescent="0.4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ht="21" customHeight="1" x14ac:dyDescent="0.4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3" ht="21" customHeight="1" x14ac:dyDescent="0.4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3" ht="21" customHeight="1" x14ac:dyDescent="0.4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3" ht="21" customHeight="1" x14ac:dyDescent="0.4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ht="21" customHeight="1" x14ac:dyDescent="0.4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1:13" ht="21" customHeight="1" x14ac:dyDescent="0.4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1" customHeight="1" x14ac:dyDescent="0.4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1:13" ht="21" customHeight="1" x14ac:dyDescent="0.4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</row>
    <row r="210" spans="1:13" ht="21" customHeight="1" x14ac:dyDescent="0.4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</row>
    <row r="211" spans="1:13" ht="21" customHeight="1" x14ac:dyDescent="0.4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</row>
    <row r="212" spans="1:13" ht="21" customHeight="1" x14ac:dyDescent="0.4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</row>
    <row r="213" spans="1:13" ht="21" customHeight="1" x14ac:dyDescent="0.4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</row>
    <row r="214" spans="1:13" ht="21" customHeight="1" x14ac:dyDescent="0.4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</row>
    <row r="215" spans="1:13" ht="21" customHeight="1" x14ac:dyDescent="0.4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</row>
    <row r="216" spans="1:13" ht="21" customHeight="1" x14ac:dyDescent="0.4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</row>
    <row r="217" spans="1:13" ht="21" customHeight="1" x14ac:dyDescent="0.4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3" ht="21" customHeight="1" x14ac:dyDescent="0.4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</row>
    <row r="219" spans="1:13" ht="21" customHeight="1" x14ac:dyDescent="0.4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</row>
    <row r="220" spans="1:13" ht="21" customHeight="1" x14ac:dyDescent="0.4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</row>
    <row r="221" spans="1:13" ht="21" customHeight="1" x14ac:dyDescent="0.4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13" ht="21" customHeight="1" x14ac:dyDescent="0.4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21" customHeight="1" x14ac:dyDescent="0.4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</row>
    <row r="224" spans="1:13" ht="21" customHeight="1" x14ac:dyDescent="0.4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</row>
    <row r="225" spans="1:13" ht="21" customHeight="1" x14ac:dyDescent="0.4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</row>
    <row r="226" spans="1:13" ht="21" customHeight="1" x14ac:dyDescent="0.4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</row>
    <row r="227" spans="1:13" ht="21" customHeight="1" x14ac:dyDescent="0.4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</row>
    <row r="228" spans="1:13" ht="21" customHeight="1" x14ac:dyDescent="0.4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</row>
    <row r="229" spans="1:13" ht="21" customHeight="1" x14ac:dyDescent="0.4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ht="21" customHeight="1" x14ac:dyDescent="0.4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ht="21" customHeight="1" x14ac:dyDescent="0.4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ht="21" customHeight="1" x14ac:dyDescent="0.4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ht="21" customHeight="1" x14ac:dyDescent="0.4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3" ht="21" customHeight="1" x14ac:dyDescent="0.4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ht="21" customHeight="1" x14ac:dyDescent="0.4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1:13" ht="21" customHeight="1" x14ac:dyDescent="0.4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</row>
    <row r="237" spans="1:13" ht="21" customHeight="1" x14ac:dyDescent="0.4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</row>
    <row r="238" spans="1:13" ht="21" customHeight="1" x14ac:dyDescent="0.4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</row>
    <row r="239" spans="1:13" ht="21" customHeight="1" x14ac:dyDescent="0.4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</row>
    <row r="240" spans="1:13" ht="21" customHeight="1" x14ac:dyDescent="0.4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</row>
    <row r="241" spans="1:13" ht="21" customHeight="1" x14ac:dyDescent="0.4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</row>
    <row r="242" spans="1:13" ht="21" customHeight="1" x14ac:dyDescent="0.4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</row>
    <row r="243" spans="1:13" ht="21" customHeight="1" x14ac:dyDescent="0.4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</row>
    <row r="244" spans="1:13" ht="21" customHeight="1" x14ac:dyDescent="0.4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</row>
    <row r="245" spans="1:13" ht="21" customHeight="1" x14ac:dyDescent="0.4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</row>
    <row r="246" spans="1:13" ht="21" customHeight="1" x14ac:dyDescent="0.4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</row>
    <row r="247" spans="1:13" ht="21" customHeight="1" x14ac:dyDescent="0.4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</row>
    <row r="248" spans="1:13" ht="21" customHeight="1" x14ac:dyDescent="0.4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</row>
    <row r="249" spans="1:13" ht="21" customHeight="1" x14ac:dyDescent="0.4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</row>
    <row r="250" spans="1:13" ht="21" customHeight="1" x14ac:dyDescent="0.4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</row>
    <row r="251" spans="1:13" ht="21" customHeight="1" x14ac:dyDescent="0.4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 ht="21" customHeight="1" x14ac:dyDescent="0.4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ht="21" customHeight="1" x14ac:dyDescent="0.4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</row>
    <row r="254" spans="1:13" ht="21" customHeight="1" x14ac:dyDescent="0.4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</row>
    <row r="255" spans="1:13" ht="21" customHeight="1" x14ac:dyDescent="0.4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</row>
    <row r="256" spans="1:13" ht="21" customHeight="1" x14ac:dyDescent="0.4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</row>
    <row r="257" spans="1:13" ht="21" customHeight="1" x14ac:dyDescent="0.4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</row>
    <row r="258" spans="1:13" ht="21" customHeight="1" x14ac:dyDescent="0.4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</row>
    <row r="259" spans="1:13" ht="21" customHeight="1" x14ac:dyDescent="0.4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</row>
    <row r="260" spans="1:13" ht="21" customHeight="1" x14ac:dyDescent="0.4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3" ht="21" customHeight="1" x14ac:dyDescent="0.4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</row>
    <row r="262" spans="1:13" ht="21" customHeight="1" x14ac:dyDescent="0.4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</row>
    <row r="263" spans="1:13" ht="21" customHeight="1" x14ac:dyDescent="0.4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</row>
    <row r="264" spans="1:13" ht="21" customHeight="1" x14ac:dyDescent="0.4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</row>
    <row r="265" spans="1:13" ht="21" customHeight="1" x14ac:dyDescent="0.4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</row>
    <row r="266" spans="1:13" ht="21" customHeight="1" x14ac:dyDescent="0.4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</row>
    <row r="267" spans="1:13" ht="21" customHeight="1" x14ac:dyDescent="0.4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13" ht="21" customHeight="1" x14ac:dyDescent="0.4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13" ht="21" customHeight="1" x14ac:dyDescent="0.4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</row>
    <row r="270" spans="1:13" ht="21" customHeight="1" x14ac:dyDescent="0.4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</row>
    <row r="271" spans="1:13" ht="21" customHeight="1" x14ac:dyDescent="0.4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</row>
    <row r="272" spans="1:13" ht="21" customHeight="1" x14ac:dyDescent="0.4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</row>
    <row r="273" spans="1:13" ht="21" customHeight="1" x14ac:dyDescent="0.4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</row>
    <row r="274" spans="1:13" ht="21" customHeight="1" x14ac:dyDescent="0.4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</row>
    <row r="275" spans="1:13" ht="21" customHeight="1" x14ac:dyDescent="0.4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</row>
    <row r="276" spans="1:13" ht="21" customHeight="1" x14ac:dyDescent="0.4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</row>
    <row r="277" spans="1:13" ht="21" customHeight="1" x14ac:dyDescent="0.4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</row>
    <row r="278" spans="1:13" ht="21" customHeight="1" x14ac:dyDescent="0.4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</row>
    <row r="279" spans="1:13" ht="21" customHeight="1" x14ac:dyDescent="0.4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</row>
    <row r="280" spans="1:13" ht="21" customHeight="1" x14ac:dyDescent="0.4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</row>
    <row r="281" spans="1:13" ht="21" customHeight="1" x14ac:dyDescent="0.4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1:13" ht="21" customHeight="1" x14ac:dyDescent="0.4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1:13" ht="21" customHeight="1" x14ac:dyDescent="0.4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1:13" ht="21" customHeight="1" x14ac:dyDescent="0.4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1:13" ht="21" customHeight="1" x14ac:dyDescent="0.4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1:13" ht="21" customHeight="1" x14ac:dyDescent="0.4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</row>
    <row r="287" spans="1:13" ht="21" customHeight="1" x14ac:dyDescent="0.4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</row>
    <row r="288" spans="1:13" ht="21" customHeight="1" x14ac:dyDescent="0.4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</row>
    <row r="289" spans="1:13" ht="21" customHeight="1" x14ac:dyDescent="0.4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1:13" ht="21" customHeight="1" x14ac:dyDescent="0.4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</row>
    <row r="291" spans="1:13" ht="21" customHeight="1" x14ac:dyDescent="0.4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</row>
    <row r="292" spans="1:13" ht="21" customHeight="1" x14ac:dyDescent="0.4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</row>
    <row r="293" spans="1:13" ht="21" customHeight="1" x14ac:dyDescent="0.4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</row>
    <row r="294" spans="1:13" ht="21" customHeight="1" x14ac:dyDescent="0.4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</row>
    <row r="295" spans="1:13" ht="21" customHeight="1" x14ac:dyDescent="0.4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</row>
    <row r="296" spans="1:13" ht="21" customHeight="1" x14ac:dyDescent="0.4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</row>
    <row r="297" spans="1:13" ht="21" customHeight="1" x14ac:dyDescent="0.4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</row>
    <row r="298" spans="1:13" ht="21" customHeight="1" x14ac:dyDescent="0.4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</row>
    <row r="299" spans="1:13" ht="21" customHeight="1" x14ac:dyDescent="0.4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</row>
    <row r="300" spans="1:13" ht="21" customHeight="1" x14ac:dyDescent="0.4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</row>
    <row r="301" spans="1:13" ht="21" customHeight="1" x14ac:dyDescent="0.4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</row>
    <row r="302" spans="1:13" ht="21" customHeight="1" x14ac:dyDescent="0.4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</row>
    <row r="303" spans="1:13" ht="21" customHeight="1" x14ac:dyDescent="0.4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</row>
    <row r="304" spans="1:13" ht="21" customHeight="1" x14ac:dyDescent="0.4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</row>
    <row r="305" spans="1:13" ht="21" customHeight="1" x14ac:dyDescent="0.4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</row>
    <row r="306" spans="1:13" ht="21" customHeight="1" x14ac:dyDescent="0.4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</row>
    <row r="307" spans="1:13" ht="21" customHeight="1" x14ac:dyDescent="0.4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</row>
    <row r="308" spans="1:13" ht="21" customHeight="1" x14ac:dyDescent="0.4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</row>
    <row r="309" spans="1:13" ht="21" customHeight="1" x14ac:dyDescent="0.4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</row>
    <row r="310" spans="1:13" ht="21" customHeight="1" x14ac:dyDescent="0.4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</row>
    <row r="311" spans="1:13" ht="21" customHeight="1" x14ac:dyDescent="0.4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</row>
    <row r="312" spans="1:13" ht="21" customHeight="1" x14ac:dyDescent="0.4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</row>
    <row r="313" spans="1:13" ht="21" customHeight="1" x14ac:dyDescent="0.4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</row>
    <row r="314" spans="1:13" ht="21" customHeight="1" x14ac:dyDescent="0.4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</row>
    <row r="315" spans="1:13" ht="21" customHeight="1" x14ac:dyDescent="0.4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</row>
    <row r="316" spans="1:13" ht="21" customHeight="1" x14ac:dyDescent="0.4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</row>
    <row r="317" spans="1:13" ht="21" customHeight="1" x14ac:dyDescent="0.4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</row>
    <row r="318" spans="1:13" ht="21" customHeight="1" x14ac:dyDescent="0.4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</row>
    <row r="319" spans="1:13" ht="21" customHeight="1" x14ac:dyDescent="0.4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</row>
    <row r="320" spans="1:13" ht="21" customHeight="1" x14ac:dyDescent="0.4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</row>
    <row r="321" spans="1:13" ht="21" customHeight="1" x14ac:dyDescent="0.4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</row>
    <row r="322" spans="1:13" ht="21" customHeight="1" x14ac:dyDescent="0.4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</row>
    <row r="323" spans="1:13" ht="21" customHeight="1" x14ac:dyDescent="0.4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</row>
    <row r="324" spans="1:13" ht="21" customHeight="1" x14ac:dyDescent="0.4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</row>
    <row r="325" spans="1:13" ht="21" customHeight="1" x14ac:dyDescent="0.4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</row>
    <row r="326" spans="1:13" ht="21" customHeight="1" x14ac:dyDescent="0.4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</row>
    <row r="327" spans="1:13" ht="21" customHeight="1" x14ac:dyDescent="0.4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</row>
    <row r="328" spans="1:13" ht="21" customHeight="1" x14ac:dyDescent="0.4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</row>
    <row r="329" spans="1:13" ht="21" customHeight="1" x14ac:dyDescent="0.4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</row>
    <row r="330" spans="1:13" ht="21" customHeight="1" x14ac:dyDescent="0.4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</row>
    <row r="331" spans="1:13" ht="21" customHeight="1" x14ac:dyDescent="0.4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</row>
    <row r="332" spans="1:13" ht="21" customHeight="1" x14ac:dyDescent="0.4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</row>
    <row r="333" spans="1:13" ht="21" customHeight="1" x14ac:dyDescent="0.4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 ht="21" customHeight="1" x14ac:dyDescent="0.4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</row>
    <row r="335" spans="1:13" ht="21" customHeight="1" x14ac:dyDescent="0.4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</row>
    <row r="336" spans="1:13" ht="21" customHeight="1" x14ac:dyDescent="0.4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</row>
    <row r="337" spans="1:13" ht="21" customHeight="1" x14ac:dyDescent="0.4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</row>
    <row r="338" spans="1:13" ht="21" customHeight="1" x14ac:dyDescent="0.4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</row>
    <row r="339" spans="1:13" ht="21" customHeight="1" x14ac:dyDescent="0.4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</row>
    <row r="340" spans="1:13" ht="21" customHeight="1" x14ac:dyDescent="0.4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</row>
    <row r="341" spans="1:13" ht="21" customHeight="1" x14ac:dyDescent="0.4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</row>
    <row r="342" spans="1:13" ht="21" customHeight="1" x14ac:dyDescent="0.4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</row>
    <row r="343" spans="1:13" ht="21" customHeight="1" x14ac:dyDescent="0.4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</row>
    <row r="344" spans="1:13" ht="21" customHeight="1" x14ac:dyDescent="0.4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</row>
    <row r="345" spans="1:13" ht="21" customHeight="1" x14ac:dyDescent="0.4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</row>
    <row r="346" spans="1:13" ht="21" customHeight="1" x14ac:dyDescent="0.4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</row>
    <row r="347" spans="1:13" ht="21" customHeight="1" x14ac:dyDescent="0.4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</row>
    <row r="348" spans="1:13" ht="21" customHeight="1" x14ac:dyDescent="0.4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</row>
    <row r="349" spans="1:13" ht="21" customHeight="1" x14ac:dyDescent="0.4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</row>
    <row r="350" spans="1:13" ht="21" customHeight="1" x14ac:dyDescent="0.4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</row>
    <row r="351" spans="1:13" ht="21" customHeight="1" x14ac:dyDescent="0.4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</row>
    <row r="352" spans="1:13" ht="21" customHeight="1" x14ac:dyDescent="0.4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</row>
    <row r="353" spans="1:13" ht="21" customHeight="1" x14ac:dyDescent="0.4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</row>
    <row r="354" spans="1:13" ht="21" customHeight="1" x14ac:dyDescent="0.4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</row>
    <row r="355" spans="1:13" ht="21" customHeight="1" x14ac:dyDescent="0.4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</row>
    <row r="356" spans="1:13" ht="21" customHeight="1" x14ac:dyDescent="0.4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</row>
    <row r="357" spans="1:13" ht="21" customHeight="1" x14ac:dyDescent="0.4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</row>
    <row r="358" spans="1:13" ht="21" customHeight="1" x14ac:dyDescent="0.4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</row>
    <row r="359" spans="1:13" ht="21" customHeight="1" x14ac:dyDescent="0.4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</row>
    <row r="360" spans="1:13" ht="21" customHeight="1" x14ac:dyDescent="0.4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</row>
    <row r="361" spans="1:13" ht="21" customHeight="1" x14ac:dyDescent="0.4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</row>
    <row r="362" spans="1:13" ht="21" customHeight="1" x14ac:dyDescent="0.4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</row>
    <row r="363" spans="1:13" ht="21" customHeight="1" x14ac:dyDescent="0.4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</row>
    <row r="364" spans="1:13" ht="21" customHeight="1" x14ac:dyDescent="0.4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</row>
    <row r="365" spans="1:13" ht="21" customHeight="1" x14ac:dyDescent="0.4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</row>
    <row r="366" spans="1:13" ht="21" customHeight="1" x14ac:dyDescent="0.4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 ht="21" customHeight="1" x14ac:dyDescent="0.4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</row>
    <row r="368" spans="1:13" ht="21" customHeight="1" x14ac:dyDescent="0.4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</row>
    <row r="369" spans="1:13" ht="21" customHeight="1" x14ac:dyDescent="0.4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</row>
    <row r="370" spans="1:13" ht="21" customHeight="1" x14ac:dyDescent="0.4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</row>
    <row r="371" spans="1:13" ht="21" customHeight="1" x14ac:dyDescent="0.4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</row>
    <row r="372" spans="1:13" ht="21" customHeight="1" x14ac:dyDescent="0.4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</row>
    <row r="373" spans="1:13" ht="21" customHeight="1" x14ac:dyDescent="0.4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</row>
    <row r="374" spans="1:13" ht="21" customHeight="1" x14ac:dyDescent="0.4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</row>
    <row r="375" spans="1:13" ht="21" customHeight="1" x14ac:dyDescent="0.4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</row>
    <row r="376" spans="1:13" ht="21" customHeight="1" x14ac:dyDescent="0.4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</row>
    <row r="377" spans="1:13" ht="21" customHeight="1" x14ac:dyDescent="0.4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</row>
    <row r="378" spans="1:13" ht="21" customHeight="1" x14ac:dyDescent="0.4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</row>
    <row r="379" spans="1:13" ht="21" customHeight="1" x14ac:dyDescent="0.4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</row>
    <row r="380" spans="1:13" ht="21" customHeight="1" x14ac:dyDescent="0.4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</row>
    <row r="381" spans="1:13" ht="21" customHeight="1" x14ac:dyDescent="0.4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</row>
    <row r="382" spans="1:13" ht="21" customHeight="1" x14ac:dyDescent="0.4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</row>
    <row r="383" spans="1:13" ht="21" customHeight="1" x14ac:dyDescent="0.4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</row>
    <row r="384" spans="1:13" ht="21" customHeight="1" x14ac:dyDescent="0.4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</row>
    <row r="385" spans="1:13" ht="21" customHeight="1" x14ac:dyDescent="0.4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</row>
    <row r="386" spans="1:13" ht="21" customHeight="1" x14ac:dyDescent="0.4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</row>
    <row r="387" spans="1:13" ht="21" customHeight="1" x14ac:dyDescent="0.4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</row>
    <row r="388" spans="1:13" ht="21" customHeight="1" x14ac:dyDescent="0.4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</row>
    <row r="389" spans="1:13" ht="21" customHeight="1" x14ac:dyDescent="0.4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</row>
    <row r="390" spans="1:13" ht="21" customHeight="1" x14ac:dyDescent="0.4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</row>
    <row r="391" spans="1:13" ht="21" customHeight="1" x14ac:dyDescent="0.4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</row>
    <row r="392" spans="1:13" ht="21" customHeight="1" x14ac:dyDescent="0.4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</row>
    <row r="393" spans="1:13" ht="21" customHeight="1" x14ac:dyDescent="0.4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</row>
    <row r="394" spans="1:13" ht="21" customHeight="1" x14ac:dyDescent="0.4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</row>
    <row r="395" spans="1:13" ht="21" customHeight="1" x14ac:dyDescent="0.4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</row>
    <row r="396" spans="1:13" ht="21" customHeight="1" x14ac:dyDescent="0.4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1" customHeight="1" x14ac:dyDescent="0.4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</row>
    <row r="398" spans="1:13" ht="21" customHeight="1" x14ac:dyDescent="0.4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13" ht="21" customHeight="1" x14ac:dyDescent="0.4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 ht="21" customHeight="1" x14ac:dyDescent="0.4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ht="21" customHeight="1" x14ac:dyDescent="0.4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ht="21" customHeight="1" x14ac:dyDescent="0.4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ht="21" customHeight="1" x14ac:dyDescent="0.4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ht="21" customHeight="1" x14ac:dyDescent="0.4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ht="21" customHeight="1" x14ac:dyDescent="0.4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ht="21" customHeight="1" x14ac:dyDescent="0.4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ht="21" customHeight="1" x14ac:dyDescent="0.4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ht="21" customHeight="1" x14ac:dyDescent="0.4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ht="21" customHeight="1" x14ac:dyDescent="0.4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ht="21" customHeight="1" x14ac:dyDescent="0.4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ht="21" customHeight="1" x14ac:dyDescent="0.4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ht="21" customHeight="1" x14ac:dyDescent="0.4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ht="21" customHeight="1" x14ac:dyDescent="0.4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ht="21" customHeight="1" x14ac:dyDescent="0.4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ht="21" customHeight="1" x14ac:dyDescent="0.4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ht="21" customHeight="1" x14ac:dyDescent="0.4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ht="21" customHeight="1" x14ac:dyDescent="0.4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ht="21" customHeight="1" x14ac:dyDescent="0.4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ht="21" customHeight="1" x14ac:dyDescent="0.4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ht="21" customHeight="1" x14ac:dyDescent="0.4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ht="21" customHeight="1" x14ac:dyDescent="0.4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ht="21" customHeight="1" x14ac:dyDescent="0.4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ht="21" customHeight="1" x14ac:dyDescent="0.4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ht="21" customHeight="1" x14ac:dyDescent="0.4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ht="21" customHeight="1" x14ac:dyDescent="0.4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ht="21" customHeight="1" x14ac:dyDescent="0.4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ht="21" customHeight="1" x14ac:dyDescent="0.4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ht="21" customHeight="1" x14ac:dyDescent="0.4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ht="21" customHeight="1" x14ac:dyDescent="0.4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</row>
    <row r="430" spans="1:13" ht="21" customHeight="1" x14ac:dyDescent="0.4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</row>
    <row r="431" spans="1:13" ht="21" customHeight="1" x14ac:dyDescent="0.4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</row>
    <row r="432" spans="1:13" ht="21" customHeight="1" x14ac:dyDescent="0.4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1:13" ht="21" customHeight="1" x14ac:dyDescent="0.4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</row>
    <row r="434" spans="1:13" ht="21" customHeight="1" x14ac:dyDescent="0.4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</row>
    <row r="435" spans="1:13" ht="21" customHeight="1" x14ac:dyDescent="0.4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</row>
    <row r="436" spans="1:13" ht="21" customHeight="1" x14ac:dyDescent="0.4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1" customHeight="1" x14ac:dyDescent="0.4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</row>
    <row r="438" spans="1:13" ht="21" customHeight="1" x14ac:dyDescent="0.4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</row>
    <row r="439" spans="1:13" ht="21" customHeight="1" x14ac:dyDescent="0.4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</row>
    <row r="440" spans="1:13" ht="21" customHeight="1" x14ac:dyDescent="0.4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13" ht="21" customHeight="1" x14ac:dyDescent="0.4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13" ht="21" customHeight="1" x14ac:dyDescent="0.4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13" ht="21" customHeight="1" x14ac:dyDescent="0.4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13" ht="21" customHeight="1" x14ac:dyDescent="0.4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13" ht="21" customHeight="1" x14ac:dyDescent="0.4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13" ht="21" customHeight="1" x14ac:dyDescent="0.4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13" ht="21" customHeight="1" x14ac:dyDescent="0.4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13" ht="21" customHeight="1" x14ac:dyDescent="0.4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ht="21" customHeight="1" x14ac:dyDescent="0.4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ht="21" customHeight="1" x14ac:dyDescent="0.4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ht="21" customHeight="1" x14ac:dyDescent="0.4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ht="21" customHeight="1" x14ac:dyDescent="0.4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ht="21" customHeight="1" x14ac:dyDescent="0.4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ht="21" customHeight="1" x14ac:dyDescent="0.4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ht="21" customHeight="1" x14ac:dyDescent="0.4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ht="21" customHeight="1" x14ac:dyDescent="0.4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ht="21" customHeight="1" x14ac:dyDescent="0.4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ht="21" customHeight="1" x14ac:dyDescent="0.4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ht="21" customHeight="1" x14ac:dyDescent="0.4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ht="21" customHeight="1" x14ac:dyDescent="0.4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</row>
    <row r="461" spans="1:13" ht="21" customHeight="1" x14ac:dyDescent="0.4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1:13" ht="21" customHeight="1" x14ac:dyDescent="0.4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</row>
    <row r="463" spans="1:13" ht="21" customHeight="1" x14ac:dyDescent="0.4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</row>
    <row r="464" spans="1:13" ht="21" customHeight="1" x14ac:dyDescent="0.4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</row>
    <row r="465" spans="1:13" ht="21" customHeight="1" x14ac:dyDescent="0.4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3" ht="21" customHeight="1" x14ac:dyDescent="0.4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</row>
    <row r="467" spans="1:13" ht="21" customHeight="1" x14ac:dyDescent="0.4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</row>
    <row r="468" spans="1:13" ht="21" customHeight="1" x14ac:dyDescent="0.4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</row>
    <row r="469" spans="1:13" ht="21" customHeight="1" x14ac:dyDescent="0.4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</row>
    <row r="470" spans="1:13" ht="21" customHeight="1" x14ac:dyDescent="0.4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</row>
    <row r="471" spans="1:13" ht="21" customHeight="1" x14ac:dyDescent="0.4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</row>
    <row r="472" spans="1:13" ht="21" customHeight="1" x14ac:dyDescent="0.4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3" ht="21" customHeight="1" x14ac:dyDescent="0.4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</row>
    <row r="474" spans="1:13" ht="21" customHeight="1" x14ac:dyDescent="0.4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</row>
    <row r="475" spans="1:13" ht="21" customHeight="1" x14ac:dyDescent="0.4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</row>
    <row r="476" spans="1:13" ht="21" customHeight="1" x14ac:dyDescent="0.4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1" customHeight="1" x14ac:dyDescent="0.4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1" customHeight="1" x14ac:dyDescent="0.4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</row>
    <row r="479" spans="1:13" ht="21" customHeight="1" x14ac:dyDescent="0.4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</row>
    <row r="480" spans="1:13" ht="21" customHeight="1" x14ac:dyDescent="0.4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</row>
    <row r="481" spans="1:13" ht="21" customHeight="1" x14ac:dyDescent="0.4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</row>
    <row r="482" spans="1:13" ht="21" customHeight="1" x14ac:dyDescent="0.4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</row>
    <row r="483" spans="1:13" ht="21" customHeight="1" x14ac:dyDescent="0.4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</row>
    <row r="484" spans="1:13" ht="21" customHeight="1" x14ac:dyDescent="0.4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</row>
    <row r="485" spans="1:13" ht="21" customHeight="1" x14ac:dyDescent="0.4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</row>
    <row r="486" spans="1:13" ht="21" customHeight="1" x14ac:dyDescent="0.4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</row>
    <row r="487" spans="1:13" ht="21" customHeight="1" x14ac:dyDescent="0.4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</row>
    <row r="488" spans="1:13" ht="21" customHeight="1" x14ac:dyDescent="0.4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</row>
    <row r="489" spans="1:13" ht="21" customHeight="1" x14ac:dyDescent="0.4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13" ht="21" customHeight="1" x14ac:dyDescent="0.4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</row>
    <row r="491" spans="1:13" ht="21" customHeight="1" x14ac:dyDescent="0.4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</row>
    <row r="492" spans="1:13" ht="21" customHeight="1" x14ac:dyDescent="0.4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</row>
    <row r="493" spans="1:13" ht="21" customHeight="1" x14ac:dyDescent="0.4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</row>
    <row r="494" spans="1:13" ht="21" customHeight="1" x14ac:dyDescent="0.4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13" ht="21" customHeight="1" x14ac:dyDescent="0.4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1:13" ht="21" customHeight="1" x14ac:dyDescent="0.4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</row>
    <row r="497" spans="1:13" ht="21" customHeight="1" x14ac:dyDescent="0.4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1" customHeight="1" x14ac:dyDescent="0.4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</row>
    <row r="499" spans="1:13" ht="21" customHeight="1" x14ac:dyDescent="0.4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</row>
    <row r="500" spans="1:13" ht="21" customHeight="1" x14ac:dyDescent="0.4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</row>
  </sheetData>
  <mergeCells count="1">
    <mergeCell ref="A1:L1"/>
  </mergeCells>
  <conditionalFormatting sqref="C3:L19">
    <cfRule type="cellIs" dxfId="23" priority="1" operator="greaterThan">
      <formula>0</formula>
    </cfRule>
  </conditionalFormatting>
  <dataValidations count="1">
    <dataValidation type="decimal" operator="lessThanOrEqual" allowBlank="1" showInputMessage="1" showErrorMessage="1" prompt="จำนวนเกินผู้เรียนทั้งหมด" sqref="D3:D19 F3:F19 H3:H19 J3:J19 L3:L19">
      <formula1>$B3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opLeftCell="A19" workbookViewId="0">
      <selection activeCell="L14" sqref="L14"/>
    </sheetView>
  </sheetViews>
  <sheetFormatPr defaultColWidth="17.25" defaultRowHeight="15" customHeight="1" x14ac:dyDescent="0.2"/>
  <cols>
    <col min="1" max="2" width="9" customWidth="1"/>
    <col min="3" max="3" width="26.875" customWidth="1"/>
    <col min="4" max="4" width="9" customWidth="1"/>
    <col min="5" max="5" width="30.375" customWidth="1"/>
    <col min="6" max="6" width="7.25" hidden="1" customWidth="1"/>
    <col min="7" max="13" width="9" customWidth="1"/>
  </cols>
  <sheetData>
    <row r="1" spans="1:13" ht="23.25" customHeight="1" x14ac:dyDescent="0.5">
      <c r="A1" s="195" t="s">
        <v>93</v>
      </c>
      <c r="B1" s="196"/>
      <c r="C1" s="196"/>
      <c r="D1" s="196"/>
      <c r="E1" s="176"/>
      <c r="F1" s="90"/>
      <c r="G1" s="90"/>
      <c r="H1" s="90"/>
      <c r="I1" s="90"/>
      <c r="J1" s="90"/>
      <c r="K1" s="90"/>
      <c r="L1" s="90"/>
      <c r="M1" s="90"/>
    </row>
    <row r="2" spans="1:13" ht="23.25" customHeight="1" x14ac:dyDescent="0.35">
      <c r="A2" s="197" t="s">
        <v>94</v>
      </c>
      <c r="B2" s="198" t="s">
        <v>95</v>
      </c>
      <c r="C2" s="160"/>
      <c r="D2" s="198" t="s">
        <v>96</v>
      </c>
      <c r="E2" s="160"/>
      <c r="F2" s="91" t="s">
        <v>97</v>
      </c>
      <c r="G2" s="90"/>
      <c r="H2" s="90"/>
      <c r="I2" s="90"/>
      <c r="J2" s="90"/>
      <c r="K2" s="90"/>
      <c r="L2" s="90"/>
      <c r="M2" s="90"/>
    </row>
    <row r="3" spans="1:13" ht="46.5" customHeight="1" x14ac:dyDescent="0.35">
      <c r="A3" s="168"/>
      <c r="B3" s="92" t="s">
        <v>98</v>
      </c>
      <c r="C3" s="92" t="s">
        <v>99</v>
      </c>
      <c r="D3" s="92" t="s">
        <v>98</v>
      </c>
      <c r="E3" s="92" t="s">
        <v>99</v>
      </c>
      <c r="F3" s="93" t="s">
        <v>100</v>
      </c>
      <c r="G3" s="90"/>
      <c r="H3" s="90"/>
      <c r="I3" s="90"/>
      <c r="J3" s="90"/>
      <c r="K3" s="90"/>
      <c r="L3" s="90"/>
      <c r="M3" s="90"/>
    </row>
    <row r="4" spans="1:13" ht="23.25" customHeight="1" x14ac:dyDescent="0.35">
      <c r="A4" s="92">
        <v>1.1000000000000001</v>
      </c>
      <c r="B4" s="94"/>
      <c r="C4" s="95" t="str">
        <f t="shared" ref="C4:C16" si="0">IF(B4=5,"ดีมาก",IF(B4=4,"ดี",IF(B4=3,"พอใช้",IF(B4=2,"ต้องปรับปรุง",IF(B4=1,"ต้องปรับปรุงเร่งด่วน","ไม่ได้ดำเนินการ")))))</f>
        <v>ไม่ได้ดำเนินการ</v>
      </c>
      <c r="D4" s="96">
        <f>'1.1'!B27</f>
        <v>0</v>
      </c>
      <c r="E4" s="95" t="str">
        <f>IF(D4=5,"ดีมาก",IF(D4=4,"ดี",IF(D4=3,"พอใช้",IF(D4=2,"ต้องปรับปรุง",IF(D4=1,"ต้องปรับปรุงเร่งด่วน","ไม่ได้ดำเนินการ")))))</f>
        <v>ไม่ได้ดำเนินการ</v>
      </c>
      <c r="F4" s="91">
        <f t="shared" ref="F4:F16" si="1">IF(AND(C4="ดีมาก",E4="ดีมาก",D4&gt;B4),1,IF(AND(C4="ดีมาก",E4="ดีมาก",D4=5,B4=5),1,IF(D4&gt;B4,1,0)))</f>
        <v>0</v>
      </c>
      <c r="G4" s="90"/>
      <c r="H4" s="90"/>
      <c r="I4" s="90"/>
      <c r="J4" s="90"/>
      <c r="K4" s="90"/>
      <c r="L4" s="90"/>
      <c r="M4" s="90"/>
    </row>
    <row r="5" spans="1:13" ht="23.25" customHeight="1" x14ac:dyDescent="0.35">
      <c r="A5" s="92">
        <v>1.2</v>
      </c>
      <c r="B5" s="94"/>
      <c r="C5" s="95" t="str">
        <f t="shared" si="0"/>
        <v>ไม่ได้ดำเนินการ</v>
      </c>
      <c r="D5" s="96">
        <f>'1.2'!A34</f>
        <v>0</v>
      </c>
      <c r="E5" s="95" t="str">
        <f>IF(D5&gt;=4.51,"ดีมาก",IF(D5&gt;=3.51,"ดี",IF(D5&gt;=2.51,"พอใช้",IF(D5&gt;=1.51,"ต้องปรับปรุง",IF(D5&gt;=0,"ต้องปรับปรุงเร่งด่วน","ไม่ได้ดำเนินการ")))))</f>
        <v>ต้องปรับปรุงเร่งด่วน</v>
      </c>
      <c r="F5" s="91">
        <f t="shared" si="1"/>
        <v>0</v>
      </c>
      <c r="G5" s="90"/>
      <c r="H5" s="90"/>
      <c r="I5" s="90"/>
      <c r="J5" s="90"/>
      <c r="K5" s="90"/>
      <c r="L5" s="90"/>
      <c r="M5" s="90"/>
    </row>
    <row r="6" spans="1:13" ht="23.25" customHeight="1" x14ac:dyDescent="0.35">
      <c r="A6" s="92">
        <v>2.1</v>
      </c>
      <c r="B6" s="94"/>
      <c r="C6" s="95" t="str">
        <f t="shared" si="0"/>
        <v>ไม่ได้ดำเนินการ</v>
      </c>
      <c r="D6" s="96">
        <f>'2.1'!B27</f>
        <v>0</v>
      </c>
      <c r="E6" s="95" t="str">
        <f t="shared" ref="E6:E15" si="2">IF(D6=5,"ดีมาก",IF(D6=4,"ดี",IF(D6=3,"พอใช้",IF(D6=2,"ต้องปรับปรุง",IF(D6=1,"ต้องปรับปรุงเร่งด่วน","ไม่ได้ดำเนินการ")))))</f>
        <v>ไม่ได้ดำเนินการ</v>
      </c>
      <c r="F6" s="91">
        <f t="shared" si="1"/>
        <v>0</v>
      </c>
      <c r="G6" s="90"/>
      <c r="H6" s="90"/>
      <c r="I6" s="90"/>
      <c r="J6" s="90"/>
      <c r="K6" s="90"/>
      <c r="L6" s="90"/>
      <c r="M6" s="90"/>
    </row>
    <row r="7" spans="1:13" ht="23.25" customHeight="1" x14ac:dyDescent="0.35">
      <c r="A7" s="92">
        <v>2.2000000000000002</v>
      </c>
      <c r="B7" s="94"/>
      <c r="C7" s="95" t="str">
        <f t="shared" si="0"/>
        <v>ไม่ได้ดำเนินการ</v>
      </c>
      <c r="D7" s="96">
        <f>'2.2'!B27</f>
        <v>0</v>
      </c>
      <c r="E7" s="95" t="str">
        <f t="shared" si="2"/>
        <v>ไม่ได้ดำเนินการ</v>
      </c>
      <c r="F7" s="91">
        <f t="shared" si="1"/>
        <v>0</v>
      </c>
      <c r="G7" s="90"/>
      <c r="H7" s="90"/>
      <c r="I7" s="90"/>
      <c r="J7" s="90"/>
      <c r="K7" s="90"/>
      <c r="L7" s="90"/>
      <c r="M7" s="90"/>
    </row>
    <row r="8" spans="1:13" ht="23.25" customHeight="1" x14ac:dyDescent="0.35">
      <c r="A8" s="92">
        <v>2.2999999999999998</v>
      </c>
      <c r="B8" s="94"/>
      <c r="C8" s="95" t="str">
        <f t="shared" si="0"/>
        <v>ไม่ได้ดำเนินการ</v>
      </c>
      <c r="D8" s="96">
        <f>'2.3'!B20</f>
        <v>0</v>
      </c>
      <c r="E8" s="95" t="str">
        <f t="shared" si="2"/>
        <v>ไม่ได้ดำเนินการ</v>
      </c>
      <c r="F8" s="91">
        <f t="shared" si="1"/>
        <v>0</v>
      </c>
      <c r="G8" s="90"/>
      <c r="H8" s="90"/>
      <c r="I8" s="90"/>
      <c r="J8" s="90"/>
      <c r="K8" s="90"/>
      <c r="L8" s="90"/>
      <c r="M8" s="90"/>
    </row>
    <row r="9" spans="1:13" ht="23.25" customHeight="1" x14ac:dyDescent="0.35">
      <c r="A9" s="92">
        <v>2.4</v>
      </c>
      <c r="B9" s="94"/>
      <c r="C9" s="95" t="str">
        <f t="shared" si="0"/>
        <v>ไม่ได้ดำเนินการ</v>
      </c>
      <c r="D9" s="96">
        <f>'2.4'!B21</f>
        <v>0</v>
      </c>
      <c r="E9" s="95" t="str">
        <f t="shared" si="2"/>
        <v>ไม่ได้ดำเนินการ</v>
      </c>
      <c r="F9" s="91">
        <f t="shared" si="1"/>
        <v>0</v>
      </c>
      <c r="G9" s="90"/>
      <c r="H9" s="90"/>
      <c r="I9" s="90"/>
      <c r="J9" s="90"/>
      <c r="K9" s="90"/>
      <c r="L9" s="90"/>
      <c r="M9" s="90"/>
    </row>
    <row r="10" spans="1:13" ht="23.25" customHeight="1" x14ac:dyDescent="0.35">
      <c r="A10" s="92">
        <v>2.5</v>
      </c>
      <c r="B10" s="94"/>
      <c r="C10" s="95" t="str">
        <f t="shared" si="0"/>
        <v>ไม่ได้ดำเนินการ</v>
      </c>
      <c r="D10" s="96">
        <f>'2.5'!B25</f>
        <v>0</v>
      </c>
      <c r="E10" s="95" t="str">
        <f t="shared" si="2"/>
        <v>ไม่ได้ดำเนินการ</v>
      </c>
      <c r="F10" s="91">
        <f t="shared" si="1"/>
        <v>0</v>
      </c>
      <c r="G10" s="90"/>
      <c r="H10" s="90"/>
      <c r="I10" s="90"/>
      <c r="J10" s="90"/>
      <c r="K10" s="90"/>
      <c r="L10" s="90"/>
      <c r="M10" s="90"/>
    </row>
    <row r="11" spans="1:13" ht="23.25" customHeight="1" x14ac:dyDescent="0.35">
      <c r="A11" s="92">
        <v>2.6</v>
      </c>
      <c r="B11" s="94"/>
      <c r="C11" s="95" t="str">
        <f t="shared" si="0"/>
        <v>ไม่ได้ดำเนินการ</v>
      </c>
      <c r="D11" s="96">
        <f>'2.6'!B20</f>
        <v>4</v>
      </c>
      <c r="E11" s="95" t="str">
        <f t="shared" si="2"/>
        <v>ดี</v>
      </c>
      <c r="F11" s="91">
        <f t="shared" si="1"/>
        <v>1</v>
      </c>
      <c r="G11" s="90"/>
      <c r="H11" s="90"/>
      <c r="I11" s="90"/>
      <c r="J11" s="90"/>
      <c r="K11" s="90"/>
      <c r="L11" s="90"/>
      <c r="M11" s="90"/>
    </row>
    <row r="12" spans="1:13" ht="23.25" customHeight="1" x14ac:dyDescent="0.35">
      <c r="A12" s="92">
        <v>3.1</v>
      </c>
      <c r="B12" s="94"/>
      <c r="C12" s="95" t="str">
        <f t="shared" si="0"/>
        <v>ไม่ได้ดำเนินการ</v>
      </c>
      <c r="D12" s="96">
        <f>'3.1'!B25</f>
        <v>0</v>
      </c>
      <c r="E12" s="95" t="str">
        <f t="shared" si="2"/>
        <v>ไม่ได้ดำเนินการ</v>
      </c>
      <c r="F12" s="91">
        <f t="shared" si="1"/>
        <v>0</v>
      </c>
      <c r="G12" s="90"/>
      <c r="H12" s="90"/>
      <c r="I12" s="90"/>
      <c r="J12" s="90"/>
      <c r="K12" s="90"/>
      <c r="L12" s="90"/>
      <c r="M12" s="90"/>
    </row>
    <row r="13" spans="1:13" ht="23.25" customHeight="1" x14ac:dyDescent="0.35">
      <c r="A13" s="92">
        <v>3.2</v>
      </c>
      <c r="B13" s="94"/>
      <c r="C13" s="95" t="str">
        <f t="shared" si="0"/>
        <v>ไม่ได้ดำเนินการ</v>
      </c>
      <c r="D13" s="96">
        <f>'3.2'!B20</f>
        <v>0</v>
      </c>
      <c r="E13" s="95" t="str">
        <f t="shared" si="2"/>
        <v>ไม่ได้ดำเนินการ</v>
      </c>
      <c r="F13" s="91">
        <f t="shared" si="1"/>
        <v>0</v>
      </c>
      <c r="G13" s="90"/>
      <c r="H13" s="90"/>
      <c r="I13" s="90"/>
      <c r="J13" s="90"/>
      <c r="K13" s="90"/>
      <c r="L13" s="90"/>
      <c r="M13" s="90"/>
    </row>
    <row r="14" spans="1:13" ht="23.25" customHeight="1" x14ac:dyDescent="0.35">
      <c r="A14" s="92">
        <v>3.3</v>
      </c>
      <c r="B14" s="94"/>
      <c r="C14" s="95" t="str">
        <f t="shared" si="0"/>
        <v>ไม่ได้ดำเนินการ</v>
      </c>
      <c r="D14" s="96">
        <f>'3.3'!B20</f>
        <v>0</v>
      </c>
      <c r="E14" s="95" t="str">
        <f t="shared" si="2"/>
        <v>ไม่ได้ดำเนินการ</v>
      </c>
      <c r="F14" s="91">
        <f t="shared" si="1"/>
        <v>0</v>
      </c>
      <c r="G14" s="90"/>
      <c r="H14" s="90"/>
      <c r="I14" s="90"/>
      <c r="J14" s="90"/>
      <c r="K14" s="90"/>
      <c r="L14" s="90"/>
      <c r="M14" s="90"/>
    </row>
    <row r="15" spans="1:13" ht="23.25" customHeight="1" x14ac:dyDescent="0.35">
      <c r="A15" s="92">
        <v>3.4</v>
      </c>
      <c r="B15" s="94"/>
      <c r="C15" s="95" t="str">
        <f t="shared" si="0"/>
        <v>ไม่ได้ดำเนินการ</v>
      </c>
      <c r="D15" s="96">
        <f>'3.4'!B25</f>
        <v>0</v>
      </c>
      <c r="E15" s="95" t="str">
        <f t="shared" si="2"/>
        <v>ไม่ได้ดำเนินการ</v>
      </c>
      <c r="F15" s="91">
        <f t="shared" si="1"/>
        <v>0</v>
      </c>
      <c r="G15" s="90"/>
      <c r="H15" s="90"/>
      <c r="I15" s="90"/>
      <c r="J15" s="90"/>
      <c r="K15" s="90"/>
      <c r="L15" s="90"/>
      <c r="M15" s="90"/>
    </row>
    <row r="16" spans="1:13" ht="23.25" customHeight="1" x14ac:dyDescent="0.35">
      <c r="A16" s="92">
        <v>4.0999999999999996</v>
      </c>
      <c r="B16" s="94"/>
      <c r="C16" s="95" t="str">
        <f t="shared" si="0"/>
        <v>ไม่ได้ดำเนินการ</v>
      </c>
      <c r="D16" s="96">
        <f>'4.1'!B20</f>
        <v>0</v>
      </c>
      <c r="E16" s="95" t="str">
        <f>IF(D16&gt;=4.51,"ดีมาก",IF(D16&gt;=3.51,"ดี",IF(D16&gt;=2.51,"พอใช้",IF(D16&gt;=1.51,"ต้องปรับปรุง",IF(D16&gt;=0,"ต้องปรับปรุงเร่งด่วน","ไม่ได้ดำเนินการ")))))</f>
        <v>ต้องปรับปรุงเร่งด่วน</v>
      </c>
      <c r="F16" s="91">
        <f t="shared" si="1"/>
        <v>0</v>
      </c>
      <c r="G16" s="90"/>
      <c r="H16" s="90"/>
      <c r="I16" s="90"/>
      <c r="J16" s="90"/>
      <c r="K16" s="90"/>
      <c r="L16" s="90"/>
      <c r="M16" s="90"/>
    </row>
    <row r="17" spans="1:13" ht="16.5" hidden="1" customHeight="1" x14ac:dyDescent="0.35">
      <c r="A17" s="90"/>
      <c r="B17" s="90"/>
      <c r="C17" s="90"/>
      <c r="D17" s="90"/>
      <c r="E17" s="90"/>
      <c r="F17" s="97">
        <f>SUM(F4:F16)</f>
        <v>1</v>
      </c>
      <c r="G17" s="90"/>
      <c r="H17" s="90"/>
      <c r="I17" s="90"/>
      <c r="J17" s="90"/>
      <c r="K17" s="90"/>
      <c r="L17" s="90"/>
      <c r="M17" s="90"/>
    </row>
    <row r="18" spans="1:13" ht="16.5" customHeight="1" x14ac:dyDescent="0.35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</row>
    <row r="19" spans="1:13" ht="45.75" customHeight="1" x14ac:dyDescent="0.35">
      <c r="A19" s="199" t="s">
        <v>101</v>
      </c>
      <c r="B19" s="160"/>
      <c r="C19" s="198" t="s">
        <v>102</v>
      </c>
      <c r="D19" s="160"/>
      <c r="E19" s="92" t="s">
        <v>27</v>
      </c>
      <c r="F19" s="90"/>
      <c r="G19" s="90"/>
      <c r="H19" s="90"/>
      <c r="I19" s="90"/>
      <c r="J19" s="90"/>
      <c r="K19" s="90"/>
      <c r="L19" s="90"/>
      <c r="M19" s="90"/>
    </row>
    <row r="20" spans="1:13" ht="23.25" customHeight="1" x14ac:dyDescent="0.35">
      <c r="A20" s="194">
        <v>13</v>
      </c>
      <c r="B20" s="160"/>
      <c r="C20" s="194">
        <f>F17</f>
        <v>1</v>
      </c>
      <c r="D20" s="160"/>
      <c r="E20" s="98">
        <f>IF(ISERROR(C20/A20),"AUTO",ROUND(C20/A20*100,2))</f>
        <v>7.69</v>
      </c>
      <c r="F20" s="90"/>
      <c r="G20" s="90"/>
      <c r="H20" s="90"/>
      <c r="I20" s="90"/>
      <c r="J20" s="90"/>
      <c r="K20" s="90"/>
      <c r="L20" s="90"/>
      <c r="M20" s="90"/>
    </row>
    <row r="21" spans="1:13" ht="16.5" customHeight="1" x14ac:dyDescent="0.3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3" ht="16.5" customHeight="1" x14ac:dyDescent="0.3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13" ht="16.5" customHeight="1" x14ac:dyDescent="0.3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3" ht="16.5" customHeight="1" x14ac:dyDescent="0.35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ht="16.5" customHeight="1" x14ac:dyDescent="0.3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spans="1:13" ht="16.5" customHeight="1" x14ac:dyDescent="0.35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  <row r="27" spans="1:13" ht="16.5" customHeight="1" x14ac:dyDescent="0.3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</row>
    <row r="28" spans="1:13" ht="16.5" customHeight="1" x14ac:dyDescent="0.3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</row>
    <row r="29" spans="1:13" ht="16.5" customHeight="1" x14ac:dyDescent="0.3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</row>
    <row r="30" spans="1:13" ht="16.5" customHeight="1" x14ac:dyDescent="0.3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</row>
    <row r="31" spans="1:13" ht="16.5" customHeight="1" x14ac:dyDescent="0.3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1:13" ht="16.5" customHeight="1" x14ac:dyDescent="0.3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1:13" ht="16.5" customHeight="1" x14ac:dyDescent="0.3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ht="16.5" customHeight="1" x14ac:dyDescent="0.3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</row>
    <row r="35" spans="1:13" ht="16.5" customHeight="1" x14ac:dyDescent="0.3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</row>
    <row r="36" spans="1:13" ht="16.5" customHeight="1" x14ac:dyDescent="0.3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</row>
    <row r="37" spans="1:13" ht="16.5" customHeight="1" x14ac:dyDescent="0.3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1:13" ht="16.5" customHeight="1" x14ac:dyDescent="0.3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ht="16.5" customHeight="1" x14ac:dyDescent="0.3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</row>
    <row r="40" spans="1:13" ht="16.5" customHeight="1" x14ac:dyDescent="0.3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1" spans="1:13" ht="16.5" customHeight="1" x14ac:dyDescent="0.3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spans="1:13" ht="16.5" customHeight="1" x14ac:dyDescent="0.3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3" spans="1:13" ht="16.5" customHeight="1" x14ac:dyDescent="0.3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</row>
    <row r="44" spans="1:13" ht="16.5" customHeight="1" x14ac:dyDescent="0.3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</row>
    <row r="45" spans="1:13" ht="16.5" customHeight="1" x14ac:dyDescent="0.3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</row>
    <row r="46" spans="1:13" ht="16.5" customHeight="1" x14ac:dyDescent="0.3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</row>
    <row r="47" spans="1:13" ht="16.5" customHeight="1" x14ac:dyDescent="0.3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1:13" ht="16.5" customHeight="1" x14ac:dyDescent="0.3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3" ht="16.5" customHeight="1" x14ac:dyDescent="0.3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1:13" ht="16.5" customHeight="1" x14ac:dyDescent="0.3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1:13" ht="16.5" customHeight="1" x14ac:dyDescent="0.3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ht="16.5" customHeight="1" x14ac:dyDescent="0.3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ht="16.5" customHeight="1" x14ac:dyDescent="0.3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ht="16.5" customHeight="1" x14ac:dyDescent="0.3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ht="16.5" customHeight="1" x14ac:dyDescent="0.3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ht="16.5" customHeight="1" x14ac:dyDescent="0.3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ht="16.5" customHeight="1" x14ac:dyDescent="0.3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ht="16.5" customHeight="1" x14ac:dyDescent="0.3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ht="16.5" customHeight="1" x14ac:dyDescent="0.3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ht="16.5" customHeight="1" x14ac:dyDescent="0.3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ht="16.5" customHeight="1" x14ac:dyDescent="0.3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ht="16.5" customHeight="1" x14ac:dyDescent="0.3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ht="16.5" customHeight="1" x14ac:dyDescent="0.3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ht="16.5" customHeight="1" x14ac:dyDescent="0.3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ht="16.5" customHeight="1" x14ac:dyDescent="0.3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ht="16.5" customHeight="1" x14ac:dyDescent="0.3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ht="16.5" customHeight="1" x14ac:dyDescent="0.3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ht="16.5" customHeight="1" x14ac:dyDescent="0.3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ht="16.5" customHeight="1" x14ac:dyDescent="0.3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ht="16.5" customHeight="1" x14ac:dyDescent="0.3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ht="16.5" customHeight="1" x14ac:dyDescent="0.3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ht="16.5" customHeight="1" x14ac:dyDescent="0.3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ht="16.5" customHeight="1" x14ac:dyDescent="0.3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ht="16.5" customHeight="1" x14ac:dyDescent="0.3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ht="16.5" customHeight="1" x14ac:dyDescent="0.3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ht="16.5" customHeight="1" x14ac:dyDescent="0.3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ht="16.5" customHeight="1" x14ac:dyDescent="0.3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ht="16.5" customHeight="1" x14ac:dyDescent="0.3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ht="16.5" customHeight="1" x14ac:dyDescent="0.3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ht="16.5" customHeight="1" x14ac:dyDescent="0.3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ht="16.5" customHeight="1" x14ac:dyDescent="0.3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ht="16.5" customHeight="1" x14ac:dyDescent="0.3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</row>
    <row r="83" spans="1:13" ht="16.5" customHeight="1" x14ac:dyDescent="0.3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</row>
    <row r="84" spans="1:13" ht="16.5" customHeight="1" x14ac:dyDescent="0.3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</row>
    <row r="85" spans="1:13" ht="16.5" customHeight="1" x14ac:dyDescent="0.3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</row>
    <row r="86" spans="1:13" ht="16.5" customHeight="1" x14ac:dyDescent="0.3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</row>
    <row r="87" spans="1:13" ht="16.5" customHeight="1" x14ac:dyDescent="0.3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</row>
    <row r="88" spans="1:13" ht="16.5" customHeight="1" x14ac:dyDescent="0.3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</row>
    <row r="89" spans="1:13" ht="16.5" customHeight="1" x14ac:dyDescent="0.3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</row>
    <row r="90" spans="1:13" ht="16.5" customHeight="1" x14ac:dyDescent="0.3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</row>
    <row r="91" spans="1:13" ht="16.5" customHeight="1" x14ac:dyDescent="0.3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</row>
    <row r="92" spans="1:13" ht="16.5" customHeight="1" x14ac:dyDescent="0.3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</row>
    <row r="93" spans="1:13" ht="16.5" customHeight="1" x14ac:dyDescent="0.3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</row>
    <row r="94" spans="1:13" ht="16.5" customHeight="1" x14ac:dyDescent="0.3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</row>
    <row r="95" spans="1:13" ht="16.5" customHeight="1" x14ac:dyDescent="0.3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</row>
    <row r="96" spans="1:13" ht="16.5" customHeight="1" x14ac:dyDescent="0.3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</row>
    <row r="97" spans="1:13" ht="16.5" customHeight="1" x14ac:dyDescent="0.3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</row>
    <row r="98" spans="1:13" ht="16.5" customHeight="1" x14ac:dyDescent="0.3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</row>
    <row r="99" spans="1:13" ht="16.5" customHeight="1" x14ac:dyDescent="0.3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</row>
    <row r="100" spans="1:13" ht="16.5" customHeight="1" x14ac:dyDescent="0.3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</row>
    <row r="101" spans="1:13" ht="16.5" customHeight="1" x14ac:dyDescent="0.3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</row>
    <row r="102" spans="1:13" ht="16.5" customHeight="1" x14ac:dyDescent="0.3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</row>
    <row r="103" spans="1:13" ht="16.5" customHeight="1" x14ac:dyDescent="0.3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</row>
    <row r="104" spans="1:13" ht="16.5" customHeight="1" x14ac:dyDescent="0.3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</row>
    <row r="105" spans="1:13" ht="16.5" customHeight="1" x14ac:dyDescent="0.3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</row>
    <row r="106" spans="1:13" ht="16.5" customHeight="1" x14ac:dyDescent="0.3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</row>
    <row r="107" spans="1:13" ht="16.5" customHeight="1" x14ac:dyDescent="0.3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</row>
    <row r="108" spans="1:13" ht="16.5" customHeight="1" x14ac:dyDescent="0.3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</row>
    <row r="109" spans="1:13" ht="16.5" customHeight="1" x14ac:dyDescent="0.3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</row>
    <row r="110" spans="1:13" ht="16.5" customHeight="1" x14ac:dyDescent="0.3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</row>
    <row r="111" spans="1:13" ht="16.5" customHeight="1" x14ac:dyDescent="0.3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</row>
    <row r="112" spans="1:13" ht="16.5" customHeight="1" x14ac:dyDescent="0.3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13" ht="16.5" customHeight="1" x14ac:dyDescent="0.3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</row>
    <row r="114" spans="1:13" ht="16.5" customHeight="1" x14ac:dyDescent="0.3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</row>
    <row r="115" spans="1:13" ht="16.5" customHeight="1" x14ac:dyDescent="0.3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</row>
    <row r="116" spans="1:13" ht="16.5" customHeight="1" x14ac:dyDescent="0.3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</row>
    <row r="117" spans="1:13" ht="16.5" customHeight="1" x14ac:dyDescent="0.3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</row>
    <row r="118" spans="1:13" ht="16.5" customHeight="1" x14ac:dyDescent="0.3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</row>
    <row r="119" spans="1:13" ht="16.5" customHeight="1" x14ac:dyDescent="0.3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</row>
    <row r="120" spans="1:13" ht="16.5" customHeight="1" x14ac:dyDescent="0.3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</row>
    <row r="121" spans="1:13" ht="16.5" customHeight="1" x14ac:dyDescent="0.3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</row>
    <row r="122" spans="1:13" ht="16.5" customHeight="1" x14ac:dyDescent="0.3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</row>
    <row r="123" spans="1:13" ht="16.5" customHeight="1" x14ac:dyDescent="0.3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</row>
    <row r="124" spans="1:13" ht="16.5" customHeight="1" x14ac:dyDescent="0.3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</row>
    <row r="125" spans="1:13" ht="16.5" customHeight="1" x14ac:dyDescent="0.3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</row>
    <row r="126" spans="1:13" ht="16.5" customHeight="1" x14ac:dyDescent="0.3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</row>
    <row r="127" spans="1:13" ht="16.5" customHeight="1" x14ac:dyDescent="0.3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</row>
    <row r="128" spans="1:13" ht="16.5" customHeight="1" x14ac:dyDescent="0.3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</row>
    <row r="129" spans="1:13" ht="16.5" customHeight="1" x14ac:dyDescent="0.3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</row>
    <row r="130" spans="1:13" ht="16.5" customHeight="1" x14ac:dyDescent="0.3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</row>
    <row r="131" spans="1:13" ht="16.5" customHeight="1" x14ac:dyDescent="0.3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</row>
    <row r="132" spans="1:13" ht="16.5" customHeight="1" x14ac:dyDescent="0.3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</row>
    <row r="133" spans="1:13" ht="16.5" customHeight="1" x14ac:dyDescent="0.35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</row>
    <row r="134" spans="1:13" ht="16.5" customHeight="1" x14ac:dyDescent="0.35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</row>
    <row r="135" spans="1:13" ht="16.5" customHeight="1" x14ac:dyDescent="0.3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</row>
    <row r="136" spans="1:13" ht="16.5" customHeight="1" x14ac:dyDescent="0.35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</row>
    <row r="137" spans="1:13" ht="16.5" customHeight="1" x14ac:dyDescent="0.3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</row>
    <row r="138" spans="1:13" ht="16.5" customHeight="1" x14ac:dyDescent="0.35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</row>
    <row r="139" spans="1:13" ht="16.5" customHeight="1" x14ac:dyDescent="0.35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</row>
    <row r="140" spans="1:13" ht="16.5" customHeight="1" x14ac:dyDescent="0.35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</row>
    <row r="141" spans="1:13" ht="16.5" customHeight="1" x14ac:dyDescent="0.35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</row>
    <row r="142" spans="1:13" ht="16.5" customHeight="1" x14ac:dyDescent="0.3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</row>
    <row r="143" spans="1:13" ht="16.5" customHeight="1" x14ac:dyDescent="0.35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</row>
    <row r="144" spans="1:13" ht="16.5" customHeight="1" x14ac:dyDescent="0.35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</row>
    <row r="145" spans="1:13" ht="16.5" customHeight="1" x14ac:dyDescent="0.3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</row>
    <row r="146" spans="1:13" ht="16.5" customHeight="1" x14ac:dyDescent="0.3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</row>
    <row r="147" spans="1:13" ht="16.5" customHeight="1" x14ac:dyDescent="0.3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</row>
    <row r="148" spans="1:13" ht="16.5" customHeight="1" x14ac:dyDescent="0.3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</row>
    <row r="149" spans="1:13" ht="16.5" customHeight="1" x14ac:dyDescent="0.3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13" ht="16.5" customHeight="1" x14ac:dyDescent="0.3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</row>
    <row r="151" spans="1:13" ht="16.5" customHeight="1" x14ac:dyDescent="0.3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</row>
    <row r="152" spans="1:13" ht="16.5" customHeight="1" x14ac:dyDescent="0.3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</row>
    <row r="153" spans="1:13" ht="16.5" customHeight="1" x14ac:dyDescent="0.35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</row>
    <row r="154" spans="1:13" ht="16.5" customHeight="1" x14ac:dyDescent="0.3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</row>
    <row r="155" spans="1:13" ht="16.5" customHeight="1" x14ac:dyDescent="0.3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</row>
    <row r="156" spans="1:13" ht="16.5" customHeight="1" x14ac:dyDescent="0.35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</row>
    <row r="157" spans="1:13" ht="16.5" customHeight="1" x14ac:dyDescent="0.3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</row>
    <row r="158" spans="1:13" ht="16.5" customHeight="1" x14ac:dyDescent="0.35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</row>
    <row r="159" spans="1:13" ht="16.5" customHeight="1" x14ac:dyDescent="0.3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</row>
    <row r="160" spans="1:13" ht="16.5" customHeight="1" x14ac:dyDescent="0.35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</row>
    <row r="161" spans="1:13" ht="16.5" customHeight="1" x14ac:dyDescent="0.3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</row>
    <row r="162" spans="1:13" ht="16.5" customHeight="1" x14ac:dyDescent="0.35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</row>
    <row r="163" spans="1:13" ht="16.5" customHeight="1" x14ac:dyDescent="0.35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</row>
    <row r="164" spans="1:13" ht="16.5" customHeight="1" x14ac:dyDescent="0.35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</row>
    <row r="165" spans="1:13" ht="16.5" customHeight="1" x14ac:dyDescent="0.3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</row>
    <row r="166" spans="1:13" ht="16.5" customHeight="1" x14ac:dyDescent="0.3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</row>
    <row r="167" spans="1:13" ht="16.5" customHeight="1" x14ac:dyDescent="0.3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</row>
    <row r="168" spans="1:13" ht="16.5" customHeight="1" x14ac:dyDescent="0.3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</row>
    <row r="169" spans="1:13" ht="16.5" customHeight="1" x14ac:dyDescent="0.3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</row>
    <row r="170" spans="1:13" ht="16.5" customHeight="1" x14ac:dyDescent="0.3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</row>
    <row r="171" spans="1:13" ht="16.5" customHeight="1" x14ac:dyDescent="0.3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</row>
    <row r="172" spans="1:13" ht="16.5" customHeight="1" x14ac:dyDescent="0.3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</row>
    <row r="173" spans="1:13" ht="16.5" customHeight="1" x14ac:dyDescent="0.3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</row>
    <row r="174" spans="1:13" ht="16.5" customHeight="1" x14ac:dyDescent="0.3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</row>
    <row r="175" spans="1:13" ht="16.5" customHeight="1" x14ac:dyDescent="0.3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</row>
    <row r="176" spans="1:13" ht="16.5" customHeight="1" x14ac:dyDescent="0.3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</row>
    <row r="177" spans="1:13" ht="16.5" customHeight="1" x14ac:dyDescent="0.3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</row>
    <row r="178" spans="1:13" ht="16.5" customHeight="1" x14ac:dyDescent="0.3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</row>
    <row r="179" spans="1:13" ht="16.5" customHeight="1" x14ac:dyDescent="0.3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</row>
    <row r="180" spans="1:13" ht="16.5" customHeight="1" x14ac:dyDescent="0.3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</row>
    <row r="181" spans="1:13" ht="16.5" customHeight="1" x14ac:dyDescent="0.3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</row>
    <row r="182" spans="1:13" ht="16.5" customHeight="1" x14ac:dyDescent="0.3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</row>
    <row r="183" spans="1:13" ht="16.5" customHeight="1" x14ac:dyDescent="0.3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</row>
    <row r="184" spans="1:13" ht="16.5" customHeight="1" x14ac:dyDescent="0.3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</row>
    <row r="185" spans="1:13" ht="16.5" customHeight="1" x14ac:dyDescent="0.3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</row>
    <row r="186" spans="1:13" ht="16.5" customHeight="1" x14ac:dyDescent="0.3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</row>
    <row r="187" spans="1:13" ht="16.5" customHeight="1" x14ac:dyDescent="0.3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</row>
    <row r="188" spans="1:13" ht="16.5" customHeight="1" x14ac:dyDescent="0.3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</row>
    <row r="189" spans="1:13" ht="16.5" customHeight="1" x14ac:dyDescent="0.3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</row>
    <row r="190" spans="1:13" ht="16.5" customHeight="1" x14ac:dyDescent="0.3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</row>
    <row r="191" spans="1:13" ht="16.5" customHeight="1" x14ac:dyDescent="0.3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</row>
    <row r="192" spans="1:13" ht="16.5" customHeight="1" x14ac:dyDescent="0.3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</row>
    <row r="193" spans="1:13" ht="16.5" customHeight="1" x14ac:dyDescent="0.3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</row>
    <row r="194" spans="1:13" ht="16.5" customHeight="1" x14ac:dyDescent="0.3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</row>
    <row r="195" spans="1:13" ht="16.5" customHeight="1" x14ac:dyDescent="0.3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</row>
    <row r="196" spans="1:13" ht="16.5" customHeight="1" x14ac:dyDescent="0.3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</row>
    <row r="197" spans="1:13" ht="16.5" customHeight="1" x14ac:dyDescent="0.3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</row>
    <row r="198" spans="1:13" ht="16.5" customHeight="1" x14ac:dyDescent="0.3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</row>
    <row r="199" spans="1:13" ht="16.5" customHeight="1" x14ac:dyDescent="0.3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</row>
    <row r="200" spans="1:13" ht="16.5" customHeight="1" x14ac:dyDescent="0.3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</row>
    <row r="201" spans="1:13" ht="16.5" customHeight="1" x14ac:dyDescent="0.3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</row>
    <row r="202" spans="1:13" ht="16.5" customHeight="1" x14ac:dyDescent="0.3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</row>
    <row r="203" spans="1:13" ht="16.5" customHeight="1" x14ac:dyDescent="0.3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</row>
    <row r="204" spans="1:13" ht="16.5" customHeight="1" x14ac:dyDescent="0.3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</row>
    <row r="205" spans="1:13" ht="16.5" customHeight="1" x14ac:dyDescent="0.3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</row>
    <row r="206" spans="1:13" ht="16.5" customHeight="1" x14ac:dyDescent="0.3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</row>
    <row r="207" spans="1:13" ht="16.5" customHeight="1" x14ac:dyDescent="0.3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</row>
    <row r="208" spans="1:13" ht="16.5" customHeight="1" x14ac:dyDescent="0.3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</row>
    <row r="209" spans="1:13" ht="16.5" customHeight="1" x14ac:dyDescent="0.3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</row>
    <row r="210" spans="1:13" ht="16.5" customHeight="1" x14ac:dyDescent="0.3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</row>
    <row r="211" spans="1:13" ht="16.5" customHeight="1" x14ac:dyDescent="0.3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</row>
    <row r="212" spans="1:13" ht="16.5" customHeight="1" x14ac:dyDescent="0.3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</row>
    <row r="213" spans="1:13" ht="16.5" customHeight="1" x14ac:dyDescent="0.3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</row>
    <row r="214" spans="1:13" ht="16.5" customHeight="1" x14ac:dyDescent="0.3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</row>
    <row r="215" spans="1:13" ht="16.5" customHeight="1" x14ac:dyDescent="0.3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</row>
    <row r="216" spans="1:13" ht="16.5" customHeight="1" x14ac:dyDescent="0.3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</row>
    <row r="217" spans="1:13" ht="16.5" customHeight="1" x14ac:dyDescent="0.35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</row>
    <row r="218" spans="1:13" ht="16.5" customHeight="1" x14ac:dyDescent="0.3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</row>
    <row r="219" spans="1:13" ht="16.5" customHeight="1" x14ac:dyDescent="0.3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</row>
    <row r="220" spans="1:13" ht="16.5" customHeight="1" x14ac:dyDescent="0.3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</row>
    <row r="221" spans="1:13" ht="16.5" customHeight="1" x14ac:dyDescent="0.3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</row>
    <row r="222" spans="1:13" ht="16.5" customHeight="1" x14ac:dyDescent="0.35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</row>
    <row r="223" spans="1:13" ht="16.5" customHeight="1" x14ac:dyDescent="0.35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</row>
    <row r="224" spans="1:13" ht="16.5" customHeight="1" x14ac:dyDescent="0.3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</row>
    <row r="225" spans="1:13" ht="16.5" customHeight="1" x14ac:dyDescent="0.3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</row>
    <row r="226" spans="1:13" ht="16.5" customHeight="1" x14ac:dyDescent="0.35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</row>
    <row r="227" spans="1:13" ht="16.5" customHeight="1" x14ac:dyDescent="0.35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</row>
    <row r="228" spans="1:13" ht="16.5" customHeight="1" x14ac:dyDescent="0.35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</row>
    <row r="229" spans="1:13" ht="16.5" customHeight="1" x14ac:dyDescent="0.35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</row>
    <row r="230" spans="1:13" ht="16.5" customHeight="1" x14ac:dyDescent="0.35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</row>
    <row r="231" spans="1:13" ht="16.5" customHeight="1" x14ac:dyDescent="0.35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</row>
    <row r="232" spans="1:13" ht="16.5" customHeight="1" x14ac:dyDescent="0.35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</row>
    <row r="233" spans="1:13" ht="16.5" customHeight="1" x14ac:dyDescent="0.35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</row>
    <row r="234" spans="1:13" ht="16.5" customHeight="1" x14ac:dyDescent="0.35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</row>
    <row r="235" spans="1:13" ht="16.5" customHeight="1" x14ac:dyDescent="0.3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</row>
    <row r="236" spans="1:13" ht="16.5" customHeight="1" x14ac:dyDescent="0.35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</row>
    <row r="237" spans="1:13" ht="16.5" customHeight="1" x14ac:dyDescent="0.35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</row>
    <row r="238" spans="1:13" ht="16.5" customHeight="1" x14ac:dyDescent="0.35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</row>
    <row r="239" spans="1:13" ht="16.5" customHeight="1" x14ac:dyDescent="0.35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</row>
    <row r="240" spans="1:13" ht="16.5" customHeight="1" x14ac:dyDescent="0.35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</row>
    <row r="241" spans="1:13" ht="16.5" customHeight="1" x14ac:dyDescent="0.35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</row>
    <row r="242" spans="1:13" ht="16.5" customHeight="1" x14ac:dyDescent="0.35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</row>
    <row r="243" spans="1:13" ht="16.5" customHeight="1" x14ac:dyDescent="0.35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</row>
    <row r="244" spans="1:13" ht="16.5" customHeight="1" x14ac:dyDescent="0.35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</row>
    <row r="245" spans="1:13" ht="16.5" customHeight="1" x14ac:dyDescent="0.35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</row>
    <row r="246" spans="1:13" ht="16.5" customHeight="1" x14ac:dyDescent="0.35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</row>
    <row r="247" spans="1:13" ht="16.5" customHeight="1" x14ac:dyDescent="0.35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</row>
    <row r="248" spans="1:13" ht="16.5" customHeight="1" x14ac:dyDescent="0.35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</row>
    <row r="249" spans="1:13" ht="16.5" customHeight="1" x14ac:dyDescent="0.35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</row>
    <row r="250" spans="1:13" ht="16.5" customHeight="1" x14ac:dyDescent="0.35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</row>
    <row r="251" spans="1:13" ht="16.5" customHeight="1" x14ac:dyDescent="0.35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</row>
    <row r="252" spans="1:13" ht="16.5" customHeight="1" x14ac:dyDescent="0.35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</row>
    <row r="253" spans="1:13" ht="16.5" customHeight="1" x14ac:dyDescent="0.35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</row>
    <row r="254" spans="1:13" ht="16.5" customHeight="1" x14ac:dyDescent="0.35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</row>
    <row r="255" spans="1:13" ht="16.5" customHeight="1" x14ac:dyDescent="0.35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</row>
    <row r="256" spans="1:13" ht="16.5" customHeight="1" x14ac:dyDescent="0.35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</row>
    <row r="257" spans="1:13" ht="16.5" customHeight="1" x14ac:dyDescent="0.35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</row>
    <row r="258" spans="1:13" ht="16.5" customHeight="1" x14ac:dyDescent="0.3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</row>
    <row r="259" spans="1:13" ht="16.5" customHeight="1" x14ac:dyDescent="0.35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</row>
    <row r="260" spans="1:13" ht="16.5" customHeight="1" x14ac:dyDescent="0.35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</row>
    <row r="261" spans="1:13" ht="16.5" customHeight="1" x14ac:dyDescent="0.3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</row>
    <row r="262" spans="1:13" ht="16.5" customHeight="1" x14ac:dyDescent="0.3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</row>
    <row r="263" spans="1:13" ht="16.5" customHeight="1" x14ac:dyDescent="0.3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</row>
    <row r="264" spans="1:13" ht="16.5" customHeight="1" x14ac:dyDescent="0.3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</row>
    <row r="265" spans="1:13" ht="16.5" customHeight="1" x14ac:dyDescent="0.3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</row>
    <row r="266" spans="1:13" ht="16.5" customHeight="1" x14ac:dyDescent="0.35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</row>
    <row r="267" spans="1:13" ht="16.5" customHeight="1" x14ac:dyDescent="0.3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</row>
    <row r="268" spans="1:13" ht="16.5" customHeight="1" x14ac:dyDescent="0.3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</row>
    <row r="269" spans="1:13" ht="16.5" customHeight="1" x14ac:dyDescent="0.35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</row>
    <row r="270" spans="1:13" ht="16.5" customHeight="1" x14ac:dyDescent="0.3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</row>
    <row r="271" spans="1:13" ht="16.5" customHeight="1" x14ac:dyDescent="0.3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</row>
    <row r="272" spans="1:13" ht="16.5" customHeight="1" x14ac:dyDescent="0.3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</row>
    <row r="273" spans="1:13" ht="16.5" customHeight="1" x14ac:dyDescent="0.35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</row>
    <row r="274" spans="1:13" ht="16.5" customHeight="1" x14ac:dyDescent="0.3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</row>
    <row r="275" spans="1:13" ht="16.5" customHeight="1" x14ac:dyDescent="0.35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</row>
    <row r="276" spans="1:13" ht="16.5" customHeight="1" x14ac:dyDescent="0.3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</row>
    <row r="277" spans="1:13" ht="16.5" customHeight="1" x14ac:dyDescent="0.35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</row>
    <row r="278" spans="1:13" ht="16.5" customHeight="1" x14ac:dyDescent="0.3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</row>
    <row r="279" spans="1:13" ht="16.5" customHeight="1" x14ac:dyDescent="0.3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</row>
    <row r="280" spans="1:13" ht="16.5" customHeight="1" x14ac:dyDescent="0.3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</row>
    <row r="281" spans="1:13" ht="16.5" customHeight="1" x14ac:dyDescent="0.3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</row>
    <row r="282" spans="1:13" ht="16.5" customHeight="1" x14ac:dyDescent="0.3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</row>
    <row r="283" spans="1:13" ht="16.5" customHeight="1" x14ac:dyDescent="0.3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</row>
    <row r="284" spans="1:13" ht="16.5" customHeight="1" x14ac:dyDescent="0.3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</row>
    <row r="285" spans="1:13" ht="16.5" customHeight="1" x14ac:dyDescent="0.3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</row>
    <row r="286" spans="1:13" ht="16.5" customHeight="1" x14ac:dyDescent="0.3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</row>
    <row r="287" spans="1:13" ht="16.5" customHeight="1" x14ac:dyDescent="0.3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</row>
    <row r="288" spans="1:13" ht="16.5" customHeight="1" x14ac:dyDescent="0.3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</row>
    <row r="289" spans="1:13" ht="16.5" customHeight="1" x14ac:dyDescent="0.3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</row>
    <row r="290" spans="1:13" ht="16.5" customHeight="1" x14ac:dyDescent="0.3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</row>
    <row r="291" spans="1:13" ht="16.5" customHeight="1" x14ac:dyDescent="0.3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</row>
    <row r="292" spans="1:13" ht="16.5" customHeight="1" x14ac:dyDescent="0.3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</row>
    <row r="293" spans="1:13" ht="16.5" customHeight="1" x14ac:dyDescent="0.3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</row>
    <row r="294" spans="1:13" ht="16.5" customHeight="1" x14ac:dyDescent="0.3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</row>
    <row r="295" spans="1:13" ht="16.5" customHeight="1" x14ac:dyDescent="0.3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</row>
    <row r="296" spans="1:13" ht="16.5" customHeight="1" x14ac:dyDescent="0.3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</row>
    <row r="297" spans="1:13" ht="16.5" customHeight="1" x14ac:dyDescent="0.3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</row>
    <row r="298" spans="1:13" ht="16.5" customHeight="1" x14ac:dyDescent="0.3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</row>
    <row r="299" spans="1:13" ht="16.5" customHeight="1" x14ac:dyDescent="0.3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</row>
    <row r="300" spans="1:13" ht="16.5" customHeight="1" x14ac:dyDescent="0.3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</row>
    <row r="301" spans="1:13" ht="16.5" customHeight="1" x14ac:dyDescent="0.3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</row>
    <row r="302" spans="1:13" ht="16.5" customHeight="1" x14ac:dyDescent="0.3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</row>
    <row r="303" spans="1:13" ht="16.5" customHeight="1" x14ac:dyDescent="0.3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</row>
    <row r="304" spans="1:13" ht="16.5" customHeight="1" x14ac:dyDescent="0.3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</row>
    <row r="305" spans="1:13" ht="16.5" customHeight="1" x14ac:dyDescent="0.3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</row>
    <row r="306" spans="1:13" ht="16.5" customHeight="1" x14ac:dyDescent="0.3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</row>
    <row r="307" spans="1:13" ht="16.5" customHeight="1" x14ac:dyDescent="0.3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</row>
    <row r="308" spans="1:13" ht="16.5" customHeight="1" x14ac:dyDescent="0.3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</row>
    <row r="309" spans="1:13" ht="16.5" customHeight="1" x14ac:dyDescent="0.3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</row>
    <row r="310" spans="1:13" ht="16.5" customHeight="1" x14ac:dyDescent="0.3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</row>
    <row r="311" spans="1:13" ht="16.5" customHeight="1" x14ac:dyDescent="0.3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</row>
    <row r="312" spans="1:13" ht="16.5" customHeight="1" x14ac:dyDescent="0.3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</row>
    <row r="313" spans="1:13" ht="16.5" customHeight="1" x14ac:dyDescent="0.3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</row>
    <row r="314" spans="1:13" ht="16.5" customHeight="1" x14ac:dyDescent="0.3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</row>
    <row r="315" spans="1:13" ht="16.5" customHeight="1" x14ac:dyDescent="0.3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</row>
    <row r="316" spans="1:13" ht="16.5" customHeight="1" x14ac:dyDescent="0.3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</row>
    <row r="317" spans="1:13" ht="16.5" customHeight="1" x14ac:dyDescent="0.3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</row>
    <row r="318" spans="1:13" ht="16.5" customHeight="1" x14ac:dyDescent="0.3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</row>
    <row r="319" spans="1:13" ht="16.5" customHeight="1" x14ac:dyDescent="0.3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</row>
    <row r="320" spans="1:13" ht="16.5" customHeight="1" x14ac:dyDescent="0.3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</row>
    <row r="321" spans="1:13" ht="16.5" customHeight="1" x14ac:dyDescent="0.3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</row>
    <row r="322" spans="1:13" ht="16.5" customHeight="1" x14ac:dyDescent="0.3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</row>
    <row r="323" spans="1:13" ht="16.5" customHeight="1" x14ac:dyDescent="0.3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</row>
    <row r="324" spans="1:13" ht="16.5" customHeight="1" x14ac:dyDescent="0.3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</row>
    <row r="325" spans="1:13" ht="16.5" customHeight="1" x14ac:dyDescent="0.3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</row>
    <row r="326" spans="1:13" ht="16.5" customHeight="1" x14ac:dyDescent="0.3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</row>
    <row r="327" spans="1:13" ht="16.5" customHeight="1" x14ac:dyDescent="0.3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</row>
    <row r="328" spans="1:13" ht="16.5" customHeight="1" x14ac:dyDescent="0.3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</row>
    <row r="329" spans="1:13" ht="16.5" customHeight="1" x14ac:dyDescent="0.3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</row>
    <row r="330" spans="1:13" ht="16.5" customHeight="1" x14ac:dyDescent="0.3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</row>
    <row r="331" spans="1:13" ht="16.5" customHeight="1" x14ac:dyDescent="0.3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</row>
    <row r="332" spans="1:13" ht="16.5" customHeight="1" x14ac:dyDescent="0.3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</row>
    <row r="333" spans="1:13" ht="16.5" customHeight="1" x14ac:dyDescent="0.3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</row>
    <row r="334" spans="1:13" ht="16.5" customHeight="1" x14ac:dyDescent="0.3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</row>
    <row r="335" spans="1:13" ht="16.5" customHeight="1" x14ac:dyDescent="0.3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</row>
    <row r="336" spans="1:13" ht="16.5" customHeight="1" x14ac:dyDescent="0.3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</row>
    <row r="337" spans="1:13" ht="16.5" customHeight="1" x14ac:dyDescent="0.3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</row>
    <row r="338" spans="1:13" ht="16.5" customHeight="1" x14ac:dyDescent="0.3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</row>
    <row r="339" spans="1:13" ht="16.5" customHeight="1" x14ac:dyDescent="0.3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</row>
    <row r="340" spans="1:13" ht="16.5" customHeight="1" x14ac:dyDescent="0.3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</row>
    <row r="341" spans="1:13" ht="16.5" customHeight="1" x14ac:dyDescent="0.3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</row>
    <row r="342" spans="1:13" ht="16.5" customHeight="1" x14ac:dyDescent="0.3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</row>
    <row r="343" spans="1:13" ht="16.5" customHeight="1" x14ac:dyDescent="0.3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</row>
    <row r="344" spans="1:13" ht="16.5" customHeight="1" x14ac:dyDescent="0.3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</row>
    <row r="345" spans="1:13" ht="16.5" customHeight="1" x14ac:dyDescent="0.3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</row>
    <row r="346" spans="1:13" ht="16.5" customHeight="1" x14ac:dyDescent="0.3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</row>
    <row r="347" spans="1:13" ht="16.5" customHeight="1" x14ac:dyDescent="0.3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</row>
    <row r="348" spans="1:13" ht="16.5" customHeight="1" x14ac:dyDescent="0.3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</row>
    <row r="349" spans="1:13" ht="16.5" customHeight="1" x14ac:dyDescent="0.3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</row>
    <row r="350" spans="1:13" ht="16.5" customHeight="1" x14ac:dyDescent="0.3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</row>
    <row r="351" spans="1:13" ht="16.5" customHeight="1" x14ac:dyDescent="0.3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</row>
    <row r="352" spans="1:13" ht="16.5" customHeight="1" x14ac:dyDescent="0.3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</row>
    <row r="353" spans="1:13" ht="16.5" customHeight="1" x14ac:dyDescent="0.3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</row>
    <row r="354" spans="1:13" ht="16.5" customHeight="1" x14ac:dyDescent="0.3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</row>
    <row r="355" spans="1:13" ht="16.5" customHeight="1" x14ac:dyDescent="0.3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</row>
    <row r="356" spans="1:13" ht="16.5" customHeight="1" x14ac:dyDescent="0.3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</row>
    <row r="357" spans="1:13" ht="16.5" customHeight="1" x14ac:dyDescent="0.3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</row>
    <row r="358" spans="1:13" ht="16.5" customHeight="1" x14ac:dyDescent="0.3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</row>
    <row r="359" spans="1:13" ht="16.5" customHeight="1" x14ac:dyDescent="0.3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</row>
    <row r="360" spans="1:13" ht="16.5" customHeight="1" x14ac:dyDescent="0.3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</row>
    <row r="361" spans="1:13" ht="16.5" customHeight="1" x14ac:dyDescent="0.3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</row>
    <row r="362" spans="1:13" ht="16.5" customHeight="1" x14ac:dyDescent="0.3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</row>
    <row r="363" spans="1:13" ht="16.5" customHeight="1" x14ac:dyDescent="0.3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</row>
    <row r="364" spans="1:13" ht="16.5" customHeight="1" x14ac:dyDescent="0.3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</row>
    <row r="365" spans="1:13" ht="16.5" customHeight="1" x14ac:dyDescent="0.3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</row>
    <row r="366" spans="1:13" ht="16.5" customHeight="1" x14ac:dyDescent="0.3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</row>
    <row r="367" spans="1:13" ht="16.5" customHeight="1" x14ac:dyDescent="0.3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</row>
    <row r="368" spans="1:13" ht="16.5" customHeight="1" x14ac:dyDescent="0.3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</row>
    <row r="369" spans="1:13" ht="16.5" customHeight="1" x14ac:dyDescent="0.3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</row>
    <row r="370" spans="1:13" ht="16.5" customHeight="1" x14ac:dyDescent="0.3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</row>
    <row r="371" spans="1:13" ht="16.5" customHeight="1" x14ac:dyDescent="0.3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</row>
    <row r="372" spans="1:13" ht="16.5" customHeight="1" x14ac:dyDescent="0.3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</row>
    <row r="373" spans="1:13" ht="16.5" customHeight="1" x14ac:dyDescent="0.3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</row>
    <row r="374" spans="1:13" ht="16.5" customHeight="1" x14ac:dyDescent="0.3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</row>
    <row r="375" spans="1:13" ht="16.5" customHeight="1" x14ac:dyDescent="0.3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</row>
    <row r="376" spans="1:13" ht="16.5" customHeight="1" x14ac:dyDescent="0.3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</row>
    <row r="377" spans="1:13" ht="16.5" customHeight="1" x14ac:dyDescent="0.3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</row>
    <row r="378" spans="1:13" ht="16.5" customHeight="1" x14ac:dyDescent="0.3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</row>
    <row r="379" spans="1:13" ht="16.5" customHeight="1" x14ac:dyDescent="0.3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</row>
    <row r="380" spans="1:13" ht="16.5" customHeight="1" x14ac:dyDescent="0.3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</row>
    <row r="381" spans="1:13" ht="16.5" customHeight="1" x14ac:dyDescent="0.3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</row>
    <row r="382" spans="1:13" ht="16.5" customHeight="1" x14ac:dyDescent="0.3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</row>
    <row r="383" spans="1:13" ht="16.5" customHeight="1" x14ac:dyDescent="0.3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</row>
    <row r="384" spans="1:13" ht="16.5" customHeight="1" x14ac:dyDescent="0.3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</row>
    <row r="385" spans="1:13" ht="16.5" customHeight="1" x14ac:dyDescent="0.3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</row>
    <row r="386" spans="1:13" ht="16.5" customHeight="1" x14ac:dyDescent="0.3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</row>
    <row r="387" spans="1:13" ht="16.5" customHeight="1" x14ac:dyDescent="0.3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</row>
    <row r="388" spans="1:13" ht="16.5" customHeight="1" x14ac:dyDescent="0.3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</row>
    <row r="389" spans="1:13" ht="16.5" customHeight="1" x14ac:dyDescent="0.3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</row>
    <row r="390" spans="1:13" ht="16.5" customHeight="1" x14ac:dyDescent="0.35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</row>
    <row r="391" spans="1:13" ht="16.5" customHeight="1" x14ac:dyDescent="0.35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</row>
    <row r="392" spans="1:13" ht="16.5" customHeight="1" x14ac:dyDescent="0.35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</row>
    <row r="393" spans="1:13" ht="16.5" customHeight="1" x14ac:dyDescent="0.35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</row>
    <row r="394" spans="1:13" ht="16.5" customHeight="1" x14ac:dyDescent="0.35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</row>
    <row r="395" spans="1:13" ht="16.5" customHeight="1" x14ac:dyDescent="0.3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</row>
    <row r="396" spans="1:13" ht="16.5" customHeight="1" x14ac:dyDescent="0.3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</row>
    <row r="397" spans="1:13" ht="16.5" customHeight="1" x14ac:dyDescent="0.3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</row>
    <row r="398" spans="1:13" ht="16.5" customHeight="1" x14ac:dyDescent="0.3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</row>
    <row r="399" spans="1:13" ht="16.5" customHeight="1" x14ac:dyDescent="0.3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</row>
    <row r="400" spans="1:13" ht="16.5" customHeight="1" x14ac:dyDescent="0.3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</row>
    <row r="401" spans="1:13" ht="16.5" customHeight="1" x14ac:dyDescent="0.3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</row>
    <row r="402" spans="1:13" ht="16.5" customHeight="1" x14ac:dyDescent="0.3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</row>
    <row r="403" spans="1:13" ht="16.5" customHeight="1" x14ac:dyDescent="0.35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</row>
    <row r="404" spans="1:13" ht="16.5" customHeight="1" x14ac:dyDescent="0.35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</row>
    <row r="405" spans="1:13" ht="16.5" customHeight="1" x14ac:dyDescent="0.3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</row>
    <row r="406" spans="1:13" ht="16.5" customHeight="1" x14ac:dyDescent="0.35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</row>
    <row r="407" spans="1:13" ht="16.5" customHeight="1" x14ac:dyDescent="0.35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</row>
    <row r="408" spans="1:13" ht="16.5" customHeight="1" x14ac:dyDescent="0.35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</row>
    <row r="409" spans="1:13" ht="16.5" customHeight="1" x14ac:dyDescent="0.35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</row>
    <row r="410" spans="1:13" ht="16.5" customHeight="1" x14ac:dyDescent="0.35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</row>
    <row r="411" spans="1:13" ht="16.5" customHeight="1" x14ac:dyDescent="0.35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</row>
    <row r="412" spans="1:13" ht="16.5" customHeight="1" x14ac:dyDescent="0.35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</row>
    <row r="413" spans="1:13" ht="16.5" customHeight="1" x14ac:dyDescent="0.35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</row>
    <row r="414" spans="1:13" ht="16.5" customHeight="1" x14ac:dyDescent="0.35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</row>
    <row r="415" spans="1:13" ht="16.5" customHeight="1" x14ac:dyDescent="0.3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</row>
    <row r="416" spans="1:13" ht="16.5" customHeight="1" x14ac:dyDescent="0.35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</row>
    <row r="417" spans="1:13" ht="16.5" customHeight="1" x14ac:dyDescent="0.35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</row>
    <row r="418" spans="1:13" ht="16.5" customHeight="1" x14ac:dyDescent="0.35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</row>
    <row r="419" spans="1:13" ht="16.5" customHeight="1" x14ac:dyDescent="0.35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</row>
    <row r="420" spans="1:13" ht="16.5" customHeight="1" x14ac:dyDescent="0.35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</row>
    <row r="421" spans="1:13" ht="16.5" customHeight="1" x14ac:dyDescent="0.35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</row>
    <row r="422" spans="1:13" ht="16.5" customHeight="1" x14ac:dyDescent="0.35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</row>
    <row r="423" spans="1:13" ht="16.5" customHeight="1" x14ac:dyDescent="0.35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</row>
    <row r="424" spans="1:13" ht="16.5" customHeight="1" x14ac:dyDescent="0.35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</row>
    <row r="425" spans="1:13" ht="16.5" customHeight="1" x14ac:dyDescent="0.3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</row>
    <row r="426" spans="1:13" ht="16.5" customHeight="1" x14ac:dyDescent="0.35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</row>
    <row r="427" spans="1:13" ht="16.5" customHeight="1" x14ac:dyDescent="0.35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</row>
    <row r="428" spans="1:13" ht="16.5" customHeight="1" x14ac:dyDescent="0.35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</row>
    <row r="429" spans="1:13" ht="16.5" customHeight="1" x14ac:dyDescent="0.35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</row>
    <row r="430" spans="1:13" ht="16.5" customHeight="1" x14ac:dyDescent="0.35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</row>
    <row r="431" spans="1:13" ht="16.5" customHeight="1" x14ac:dyDescent="0.35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</row>
    <row r="432" spans="1:13" ht="16.5" customHeight="1" x14ac:dyDescent="0.35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</row>
    <row r="433" spans="1:13" ht="16.5" customHeight="1" x14ac:dyDescent="0.35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</row>
    <row r="434" spans="1:13" ht="16.5" customHeight="1" x14ac:dyDescent="0.35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</row>
    <row r="435" spans="1:13" ht="16.5" customHeight="1" x14ac:dyDescent="0.3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</row>
    <row r="436" spans="1:13" ht="16.5" customHeight="1" x14ac:dyDescent="0.35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</row>
    <row r="437" spans="1:13" ht="16.5" customHeight="1" x14ac:dyDescent="0.35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</row>
    <row r="438" spans="1:13" ht="16.5" customHeight="1" x14ac:dyDescent="0.35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</row>
    <row r="439" spans="1:13" ht="16.5" customHeight="1" x14ac:dyDescent="0.35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</row>
    <row r="440" spans="1:13" ht="16.5" customHeight="1" x14ac:dyDescent="0.35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</row>
    <row r="441" spans="1:13" ht="16.5" customHeight="1" x14ac:dyDescent="0.35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</row>
    <row r="442" spans="1:13" ht="16.5" customHeight="1" x14ac:dyDescent="0.35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</row>
    <row r="443" spans="1:13" ht="16.5" customHeight="1" x14ac:dyDescent="0.35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</row>
    <row r="444" spans="1:13" ht="16.5" customHeight="1" x14ac:dyDescent="0.35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</row>
    <row r="445" spans="1:13" ht="16.5" customHeight="1" x14ac:dyDescent="0.35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</row>
    <row r="446" spans="1:13" ht="16.5" customHeight="1" x14ac:dyDescent="0.35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</row>
    <row r="447" spans="1:13" ht="16.5" customHeight="1" x14ac:dyDescent="0.35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</row>
    <row r="448" spans="1:13" ht="16.5" customHeight="1" x14ac:dyDescent="0.35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</row>
    <row r="449" spans="1:13" ht="16.5" customHeight="1" x14ac:dyDescent="0.35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</row>
    <row r="450" spans="1:13" ht="16.5" customHeight="1" x14ac:dyDescent="0.35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</row>
    <row r="451" spans="1:13" ht="16.5" customHeight="1" x14ac:dyDescent="0.35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</row>
    <row r="452" spans="1:13" ht="16.5" customHeight="1" x14ac:dyDescent="0.35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</row>
    <row r="453" spans="1:13" ht="16.5" customHeight="1" x14ac:dyDescent="0.35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</row>
    <row r="454" spans="1:13" ht="16.5" customHeight="1" x14ac:dyDescent="0.35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</row>
    <row r="455" spans="1:13" ht="16.5" customHeight="1" x14ac:dyDescent="0.3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</row>
    <row r="456" spans="1:13" ht="16.5" customHeight="1" x14ac:dyDescent="0.35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</row>
    <row r="457" spans="1:13" ht="16.5" customHeight="1" x14ac:dyDescent="0.35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</row>
    <row r="458" spans="1:13" ht="16.5" customHeight="1" x14ac:dyDescent="0.35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</row>
    <row r="459" spans="1:13" ht="16.5" customHeight="1" x14ac:dyDescent="0.35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</row>
    <row r="460" spans="1:13" ht="16.5" customHeight="1" x14ac:dyDescent="0.35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</row>
    <row r="461" spans="1:13" ht="16.5" customHeight="1" x14ac:dyDescent="0.35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</row>
    <row r="462" spans="1:13" ht="16.5" customHeight="1" x14ac:dyDescent="0.35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</row>
    <row r="463" spans="1:13" ht="16.5" customHeight="1" x14ac:dyDescent="0.35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</row>
    <row r="464" spans="1:13" ht="16.5" customHeight="1" x14ac:dyDescent="0.35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</row>
    <row r="465" spans="1:13" ht="16.5" customHeight="1" x14ac:dyDescent="0.35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</row>
    <row r="466" spans="1:13" ht="16.5" customHeight="1" x14ac:dyDescent="0.35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</row>
    <row r="467" spans="1:13" ht="16.5" customHeight="1" x14ac:dyDescent="0.35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</row>
    <row r="468" spans="1:13" ht="16.5" customHeight="1" x14ac:dyDescent="0.35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</row>
    <row r="469" spans="1:13" ht="16.5" customHeight="1" x14ac:dyDescent="0.35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</row>
    <row r="470" spans="1:13" ht="16.5" customHeight="1" x14ac:dyDescent="0.35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</row>
    <row r="471" spans="1:13" ht="16.5" customHeight="1" x14ac:dyDescent="0.35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</row>
    <row r="472" spans="1:13" ht="16.5" customHeight="1" x14ac:dyDescent="0.35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</row>
    <row r="473" spans="1:13" ht="16.5" customHeight="1" x14ac:dyDescent="0.35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</row>
    <row r="474" spans="1:13" ht="16.5" customHeight="1" x14ac:dyDescent="0.35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</row>
    <row r="475" spans="1:13" ht="16.5" customHeight="1" x14ac:dyDescent="0.35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</row>
    <row r="476" spans="1:13" ht="16.5" customHeight="1" x14ac:dyDescent="0.35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</row>
    <row r="477" spans="1:13" ht="16.5" customHeight="1" x14ac:dyDescent="0.35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</row>
    <row r="478" spans="1:13" ht="16.5" customHeight="1" x14ac:dyDescent="0.35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</row>
    <row r="479" spans="1:13" ht="16.5" customHeight="1" x14ac:dyDescent="0.35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</row>
    <row r="480" spans="1:13" ht="16.5" customHeight="1" x14ac:dyDescent="0.35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</row>
    <row r="481" spans="1:13" ht="16.5" customHeight="1" x14ac:dyDescent="0.35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</row>
    <row r="482" spans="1:13" ht="16.5" customHeight="1" x14ac:dyDescent="0.35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</row>
    <row r="483" spans="1:13" ht="16.5" customHeight="1" x14ac:dyDescent="0.35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</row>
    <row r="484" spans="1:13" ht="16.5" customHeight="1" x14ac:dyDescent="0.35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</row>
    <row r="485" spans="1:13" ht="16.5" customHeight="1" x14ac:dyDescent="0.35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</row>
    <row r="486" spans="1:13" ht="16.5" customHeight="1" x14ac:dyDescent="0.35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</row>
    <row r="487" spans="1:13" ht="16.5" customHeight="1" x14ac:dyDescent="0.35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</row>
    <row r="488" spans="1:13" ht="16.5" customHeight="1" x14ac:dyDescent="0.35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</row>
    <row r="489" spans="1:13" ht="16.5" customHeight="1" x14ac:dyDescent="0.35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</row>
    <row r="490" spans="1:13" ht="16.5" customHeight="1" x14ac:dyDescent="0.35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</row>
    <row r="491" spans="1:13" ht="16.5" customHeight="1" x14ac:dyDescent="0.35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</row>
    <row r="492" spans="1:13" ht="16.5" customHeight="1" x14ac:dyDescent="0.35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</row>
    <row r="493" spans="1:13" ht="16.5" customHeight="1" x14ac:dyDescent="0.35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</row>
    <row r="494" spans="1:13" ht="16.5" customHeight="1" x14ac:dyDescent="0.35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</row>
    <row r="495" spans="1:13" ht="16.5" customHeight="1" x14ac:dyDescent="0.35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</row>
    <row r="496" spans="1:13" ht="16.5" customHeight="1" x14ac:dyDescent="0.35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</row>
    <row r="497" spans="1:13" ht="16.5" customHeight="1" x14ac:dyDescent="0.35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</row>
    <row r="498" spans="1:13" ht="16.5" customHeight="1" x14ac:dyDescent="0.35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</row>
    <row r="499" spans="1:13" ht="16.5" customHeight="1" x14ac:dyDescent="0.35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</row>
    <row r="500" spans="1:13" ht="16.5" customHeight="1" x14ac:dyDescent="0.35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</row>
  </sheetData>
  <mergeCells count="8">
    <mergeCell ref="A20:B20"/>
    <mergeCell ref="C20:D20"/>
    <mergeCell ref="A1:E1"/>
    <mergeCell ref="A2:A3"/>
    <mergeCell ref="B2:C2"/>
    <mergeCell ref="D2:E2"/>
    <mergeCell ref="A19:B19"/>
    <mergeCell ref="C19:D19"/>
  </mergeCells>
  <conditionalFormatting sqref="B4:B16">
    <cfRule type="cellIs" dxfId="22" priority="1" operator="greaterThan">
      <formula>0</formula>
    </cfRule>
  </conditionalFormatting>
  <conditionalFormatting sqref="B4:B16">
    <cfRule type="cellIs" dxfId="21" priority="2" operator="between">
      <formula>1</formula>
      <formula>5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opLeftCell="A20" workbookViewId="0">
      <selection activeCell="L14" sqref="L14"/>
    </sheetView>
  </sheetViews>
  <sheetFormatPr defaultColWidth="17.25" defaultRowHeight="15" customHeight="1" x14ac:dyDescent="0.2"/>
  <cols>
    <col min="1" max="1" width="57.875" customWidth="1"/>
    <col min="2" max="2" width="8.125" customWidth="1"/>
    <col min="3" max="3" width="16" customWidth="1"/>
    <col min="4" max="4" width="5.625" hidden="1" customWidth="1"/>
    <col min="5" max="13" width="9" customWidth="1"/>
  </cols>
  <sheetData>
    <row r="1" spans="1:13" ht="21" customHeight="1" x14ac:dyDescent="0.2">
      <c r="A1" s="99" t="s">
        <v>103</v>
      </c>
      <c r="B1" s="33"/>
      <c r="C1" s="100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1" customHeight="1" x14ac:dyDescent="0.2">
      <c r="A2" s="19"/>
      <c r="B2" s="33"/>
      <c r="C2" s="100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1" customHeight="1" x14ac:dyDescent="0.2">
      <c r="A3" s="200" t="s">
        <v>104</v>
      </c>
      <c r="B3" s="160"/>
      <c r="C3" s="101" t="s">
        <v>105</v>
      </c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45" customHeight="1" x14ac:dyDescent="0.2">
      <c r="A4" s="201" t="s">
        <v>106</v>
      </c>
      <c r="B4" s="160"/>
      <c r="C4" s="102" t="str">
        <f>cds1.1!G23</f>
        <v>AUTO</v>
      </c>
      <c r="D4" s="103">
        <f>cds1.1!G24</f>
        <v>0</v>
      </c>
      <c r="E4" s="19"/>
      <c r="F4" s="19"/>
      <c r="G4" s="19"/>
      <c r="H4" s="19"/>
      <c r="I4" s="19"/>
      <c r="J4" s="19"/>
      <c r="K4" s="19"/>
      <c r="L4" s="19"/>
      <c r="M4" s="19"/>
    </row>
    <row r="5" spans="1:13" ht="85.5" customHeight="1" x14ac:dyDescent="0.2">
      <c r="A5" s="201" t="s">
        <v>107</v>
      </c>
      <c r="B5" s="160"/>
      <c r="C5" s="102" t="str">
        <f>cds1.1!J23</f>
        <v>AUTO</v>
      </c>
      <c r="D5" s="103">
        <f>cds1.1!J24</f>
        <v>0</v>
      </c>
      <c r="E5" s="19"/>
      <c r="F5" s="19"/>
      <c r="G5" s="19"/>
      <c r="H5" s="19"/>
      <c r="I5" s="19"/>
      <c r="J5" s="19"/>
      <c r="K5" s="19"/>
      <c r="L5" s="19"/>
      <c r="M5" s="19"/>
    </row>
    <row r="6" spans="1:13" ht="45" customHeight="1" x14ac:dyDescent="0.2">
      <c r="A6" s="201" t="s">
        <v>108</v>
      </c>
      <c r="B6" s="160"/>
      <c r="C6" s="102" t="str">
        <f>cds1.1!L23</f>
        <v>AUTO</v>
      </c>
      <c r="D6" s="103">
        <f>cds1.1!L24</f>
        <v>0</v>
      </c>
      <c r="E6" s="19"/>
      <c r="F6" s="19"/>
      <c r="G6" s="19"/>
      <c r="H6" s="19"/>
      <c r="I6" s="19"/>
      <c r="J6" s="19"/>
      <c r="K6" s="19"/>
      <c r="L6" s="19"/>
      <c r="M6" s="19"/>
    </row>
    <row r="7" spans="1:13" ht="44.25" customHeight="1" x14ac:dyDescent="0.2">
      <c r="A7" s="201" t="s">
        <v>109</v>
      </c>
      <c r="B7" s="160"/>
      <c r="C7" s="102" t="str">
        <f>cds1.1!N23</f>
        <v>AUTO</v>
      </c>
      <c r="D7" s="103">
        <f>cds1.1!N24</f>
        <v>0</v>
      </c>
      <c r="E7" s="19"/>
      <c r="F7" s="19"/>
      <c r="G7" s="19"/>
      <c r="H7" s="19"/>
      <c r="I7" s="19"/>
      <c r="J7" s="19"/>
      <c r="K7" s="19"/>
      <c r="L7" s="19"/>
      <c r="M7" s="19"/>
    </row>
    <row r="8" spans="1:13" ht="45" customHeight="1" x14ac:dyDescent="0.2">
      <c r="A8" s="201" t="s">
        <v>110</v>
      </c>
      <c r="B8" s="160"/>
      <c r="C8" s="102" t="str">
        <f>cds1.1!P23</f>
        <v>AUTO</v>
      </c>
      <c r="D8" s="103">
        <f>cds1.1!P24</f>
        <v>0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21" customHeight="1" x14ac:dyDescent="0.2">
      <c r="A9" s="19"/>
      <c r="B9" s="33"/>
      <c r="C9" s="100"/>
      <c r="D9" s="19">
        <f>IF(D4=0,0,IF(AND(D4=1,D5=1,D6=1,D7=1,D8=1),5,IF(AND(D4=1,D5=1,D6=1,D7=1),4,IF(AND(D4=1,D5=1,D6=1),3,IF(AND(D4=1,D5=1),2,IF(D4=1,1))))))</f>
        <v>0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ht="21" hidden="1" customHeight="1" x14ac:dyDescent="0.2">
      <c r="A10" s="104" t="s">
        <v>111</v>
      </c>
      <c r="B10" s="33"/>
      <c r="C10" s="100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1" hidden="1" customHeight="1" x14ac:dyDescent="0.2">
      <c r="A11" s="105">
        <v>1</v>
      </c>
      <c r="B11" s="106"/>
      <c r="C11" s="107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1" hidden="1" customHeight="1" x14ac:dyDescent="0.2">
      <c r="A12" s="105">
        <v>2</v>
      </c>
      <c r="B12" s="106"/>
      <c r="C12" s="107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1" hidden="1" customHeight="1" x14ac:dyDescent="0.2">
      <c r="A13" s="108">
        <v>3</v>
      </c>
      <c r="B13" s="109"/>
      <c r="C13" s="110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21" hidden="1" customHeight="1" x14ac:dyDescent="0.2">
      <c r="A14" s="108">
        <v>4</v>
      </c>
      <c r="B14" s="109"/>
      <c r="C14" s="110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1" hidden="1" customHeight="1" x14ac:dyDescent="0.2">
      <c r="A15" s="108">
        <v>5</v>
      </c>
      <c r="B15" s="109"/>
      <c r="C15" s="110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1" hidden="1" customHeight="1" x14ac:dyDescent="0.2">
      <c r="A16" s="19"/>
      <c r="B16" s="33"/>
      <c r="C16" s="100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21" customHeight="1" x14ac:dyDescent="0.2">
      <c r="A17" s="104" t="s">
        <v>99</v>
      </c>
      <c r="B17" s="33"/>
      <c r="C17" s="100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21" customHeight="1" x14ac:dyDescent="0.2">
      <c r="A18" s="111" t="s">
        <v>112</v>
      </c>
      <c r="B18" s="111" t="s">
        <v>113</v>
      </c>
      <c r="C18" s="111" t="s">
        <v>99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21" customHeight="1" x14ac:dyDescent="0.2">
      <c r="A19" s="112" t="s">
        <v>114</v>
      </c>
      <c r="B19" s="29" t="s">
        <v>115</v>
      </c>
      <c r="C19" s="29" t="s">
        <v>116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21" customHeight="1" x14ac:dyDescent="0.2">
      <c r="A20" s="112" t="s">
        <v>117</v>
      </c>
      <c r="B20" s="29" t="s">
        <v>118</v>
      </c>
      <c r="C20" s="29" t="s">
        <v>119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21" customHeight="1" x14ac:dyDescent="0.2">
      <c r="A21" s="112" t="s">
        <v>120</v>
      </c>
      <c r="B21" s="29" t="s">
        <v>121</v>
      </c>
      <c r="C21" s="29" t="s">
        <v>122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21" customHeight="1" x14ac:dyDescent="0.2">
      <c r="A22" s="112" t="s">
        <v>123</v>
      </c>
      <c r="B22" s="29" t="s">
        <v>124</v>
      </c>
      <c r="C22" s="29" t="s">
        <v>125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21" customHeight="1" x14ac:dyDescent="0.2">
      <c r="A23" s="112" t="s">
        <v>126</v>
      </c>
      <c r="B23" s="29" t="s">
        <v>127</v>
      </c>
      <c r="C23" s="29" t="s">
        <v>128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21" customHeight="1" x14ac:dyDescent="0.2">
      <c r="A24" s="19"/>
      <c r="B24" s="33"/>
      <c r="C24" s="33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21" customHeight="1" x14ac:dyDescent="0.2">
      <c r="A25" s="104" t="s">
        <v>129</v>
      </c>
      <c r="B25" s="33"/>
      <c r="C25" s="100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21" customHeight="1" x14ac:dyDescent="0.2">
      <c r="A26" s="113" t="s">
        <v>112</v>
      </c>
      <c r="B26" s="101" t="s">
        <v>113</v>
      </c>
      <c r="C26" s="101" t="s">
        <v>99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21" customHeight="1" x14ac:dyDescent="0.2">
      <c r="A27" s="114">
        <f>IF(D9=5,A19,IF(D9=4,A20,IF(D9=3,A21,IF(D9=2,A22,IF(D9=1,A23,0)))))</f>
        <v>0</v>
      </c>
      <c r="B27" s="29">
        <f>D9</f>
        <v>0</v>
      </c>
      <c r="C27" s="29" t="str">
        <f>IF(B27=5,"ดีมาก",IF(B27=4,"ดี",IF(B27=3,"พอใช้",IF(B27=2,"ต้องปรับปรุง",IF(B27=1,"ต้องปรับปรุงเร่งด่วน","ไม่มีผลการดำเนินงาน")))))</f>
        <v>ไม่มีผลการดำเนินงาน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21" customHeight="1" x14ac:dyDescent="0.2">
      <c r="A28" s="100"/>
      <c r="B28" s="33"/>
      <c r="C28" s="33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21" customHeight="1" x14ac:dyDescent="0.2">
      <c r="A29" s="19"/>
      <c r="B29" s="33"/>
      <c r="C29" s="100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21" customHeight="1" x14ac:dyDescent="0.2">
      <c r="A30" s="19"/>
      <c r="B30" s="33"/>
      <c r="C30" s="100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21" customHeight="1" x14ac:dyDescent="0.2">
      <c r="A31" s="19"/>
      <c r="B31" s="33"/>
      <c r="C31" s="100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21" customHeight="1" x14ac:dyDescent="0.2">
      <c r="A32" s="19"/>
      <c r="B32" s="33"/>
      <c r="C32" s="100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21" customHeight="1" x14ac:dyDescent="0.2">
      <c r="A33" s="19"/>
      <c r="B33" s="33"/>
      <c r="C33" s="100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21" customHeight="1" x14ac:dyDescent="0.2">
      <c r="A34" s="19"/>
      <c r="B34" s="33"/>
      <c r="C34" s="100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21" customHeight="1" x14ac:dyDescent="0.2">
      <c r="A35" s="19"/>
      <c r="B35" s="33"/>
      <c r="C35" s="100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21" customHeight="1" x14ac:dyDescent="0.2">
      <c r="A36" s="19"/>
      <c r="B36" s="33"/>
      <c r="C36" s="100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21" customHeight="1" x14ac:dyDescent="0.2">
      <c r="A37" s="19"/>
      <c r="B37" s="33"/>
      <c r="C37" s="100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21" customHeight="1" x14ac:dyDescent="0.2">
      <c r="A38" s="19"/>
      <c r="B38" s="33"/>
      <c r="C38" s="100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21" customHeight="1" x14ac:dyDescent="0.2">
      <c r="A39" s="19"/>
      <c r="B39" s="33"/>
      <c r="C39" s="100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21" customHeight="1" x14ac:dyDescent="0.2">
      <c r="A40" s="19"/>
      <c r="B40" s="33"/>
      <c r="C40" s="100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21" customHeight="1" x14ac:dyDescent="0.2">
      <c r="A41" s="19"/>
      <c r="B41" s="33"/>
      <c r="C41" s="100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21" customHeight="1" x14ac:dyDescent="0.2">
      <c r="A42" s="19"/>
      <c r="B42" s="33"/>
      <c r="C42" s="100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21" customHeight="1" x14ac:dyDescent="0.2">
      <c r="A43" s="19"/>
      <c r="B43" s="33"/>
      <c r="C43" s="100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21" customHeight="1" x14ac:dyDescent="0.2">
      <c r="A44" s="19"/>
      <c r="B44" s="33"/>
      <c r="C44" s="100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21" customHeight="1" x14ac:dyDescent="0.2">
      <c r="A45" s="19"/>
      <c r="B45" s="33"/>
      <c r="C45" s="100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21" customHeight="1" x14ac:dyDescent="0.2">
      <c r="A46" s="19"/>
      <c r="B46" s="33"/>
      <c r="C46" s="100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21" customHeight="1" x14ac:dyDescent="0.2">
      <c r="A47" s="19"/>
      <c r="B47" s="33"/>
      <c r="C47" s="100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21" customHeight="1" x14ac:dyDescent="0.2">
      <c r="A48" s="19"/>
      <c r="B48" s="33"/>
      <c r="C48" s="100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21" customHeight="1" x14ac:dyDescent="0.2">
      <c r="A49" s="19"/>
      <c r="B49" s="33"/>
      <c r="C49" s="100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21" customHeight="1" x14ac:dyDescent="0.2">
      <c r="A50" s="19"/>
      <c r="B50" s="33"/>
      <c r="C50" s="100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21" customHeight="1" x14ac:dyDescent="0.2">
      <c r="A51" s="19"/>
      <c r="B51" s="33"/>
      <c r="C51" s="100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21" customHeight="1" x14ac:dyDescent="0.2">
      <c r="A52" s="19"/>
      <c r="B52" s="33"/>
      <c r="C52" s="100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21" customHeight="1" x14ac:dyDescent="0.2">
      <c r="A53" s="19"/>
      <c r="B53" s="33"/>
      <c r="C53" s="100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21" customHeight="1" x14ac:dyDescent="0.2">
      <c r="A54" s="19"/>
      <c r="B54" s="33"/>
      <c r="C54" s="100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21" customHeight="1" x14ac:dyDescent="0.2">
      <c r="A55" s="19"/>
      <c r="B55" s="33"/>
      <c r="C55" s="100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21" customHeight="1" x14ac:dyDescent="0.2">
      <c r="A56" s="19"/>
      <c r="B56" s="33"/>
      <c r="C56" s="100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21" customHeight="1" x14ac:dyDescent="0.2">
      <c r="A57" s="19"/>
      <c r="B57" s="33"/>
      <c r="C57" s="100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21" customHeight="1" x14ac:dyDescent="0.2">
      <c r="A58" s="19"/>
      <c r="B58" s="33"/>
      <c r="C58" s="100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21" customHeight="1" x14ac:dyDescent="0.2">
      <c r="A59" s="19"/>
      <c r="B59" s="33"/>
      <c r="C59" s="100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21" customHeight="1" x14ac:dyDescent="0.2">
      <c r="A60" s="19"/>
      <c r="B60" s="33"/>
      <c r="C60" s="100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21" customHeight="1" x14ac:dyDescent="0.2">
      <c r="A61" s="19"/>
      <c r="B61" s="33"/>
      <c r="C61" s="100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21" customHeight="1" x14ac:dyDescent="0.2">
      <c r="A62" s="19"/>
      <c r="B62" s="33"/>
      <c r="C62" s="100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21" customHeight="1" x14ac:dyDescent="0.2">
      <c r="A63" s="19"/>
      <c r="B63" s="33"/>
      <c r="C63" s="100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21" customHeight="1" x14ac:dyDescent="0.2">
      <c r="A64" s="19"/>
      <c r="B64" s="33"/>
      <c r="C64" s="100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21" customHeight="1" x14ac:dyDescent="0.2">
      <c r="A65" s="19"/>
      <c r="B65" s="33"/>
      <c r="C65" s="100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21" customHeight="1" x14ac:dyDescent="0.2">
      <c r="A66" s="19"/>
      <c r="B66" s="33"/>
      <c r="C66" s="100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21" customHeight="1" x14ac:dyDescent="0.2">
      <c r="A67" s="19"/>
      <c r="B67" s="33"/>
      <c r="C67" s="100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21" customHeight="1" x14ac:dyDescent="0.2">
      <c r="A68" s="19"/>
      <c r="B68" s="33"/>
      <c r="C68" s="100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21" customHeight="1" x14ac:dyDescent="0.2">
      <c r="A69" s="19"/>
      <c r="B69" s="33"/>
      <c r="C69" s="100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21" customHeight="1" x14ac:dyDescent="0.2">
      <c r="A70" s="19"/>
      <c r="B70" s="33"/>
      <c r="C70" s="100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21" customHeight="1" x14ac:dyDescent="0.2">
      <c r="A71" s="19"/>
      <c r="B71" s="33"/>
      <c r="C71" s="100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21" customHeight="1" x14ac:dyDescent="0.2">
      <c r="A72" s="19"/>
      <c r="B72" s="33"/>
      <c r="C72" s="100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21" customHeight="1" x14ac:dyDescent="0.2">
      <c r="A73" s="19"/>
      <c r="B73" s="33"/>
      <c r="C73" s="100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21" customHeight="1" x14ac:dyDescent="0.2">
      <c r="A74" s="19"/>
      <c r="B74" s="33"/>
      <c r="C74" s="100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21" customHeight="1" x14ac:dyDescent="0.2">
      <c r="A75" s="19"/>
      <c r="B75" s="33"/>
      <c r="C75" s="100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21" customHeight="1" x14ac:dyDescent="0.2">
      <c r="A76" s="19"/>
      <c r="B76" s="33"/>
      <c r="C76" s="100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21" customHeight="1" x14ac:dyDescent="0.2">
      <c r="A77" s="19"/>
      <c r="B77" s="33"/>
      <c r="C77" s="100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21" customHeight="1" x14ac:dyDescent="0.2">
      <c r="A78" s="19"/>
      <c r="B78" s="33"/>
      <c r="C78" s="100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21" customHeight="1" x14ac:dyDescent="0.2">
      <c r="A79" s="19"/>
      <c r="B79" s="33"/>
      <c r="C79" s="100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21" customHeight="1" x14ac:dyDescent="0.2">
      <c r="A80" s="19"/>
      <c r="B80" s="33"/>
      <c r="C80" s="100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21" customHeight="1" x14ac:dyDescent="0.2">
      <c r="A81" s="19"/>
      <c r="B81" s="33"/>
      <c r="C81" s="100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21" customHeight="1" x14ac:dyDescent="0.2">
      <c r="A82" s="19"/>
      <c r="B82" s="33"/>
      <c r="C82" s="100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21" customHeight="1" x14ac:dyDescent="0.2">
      <c r="A83" s="19"/>
      <c r="B83" s="33"/>
      <c r="C83" s="100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21" customHeight="1" x14ac:dyDescent="0.2">
      <c r="A84" s="19"/>
      <c r="B84" s="33"/>
      <c r="C84" s="100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21" customHeight="1" x14ac:dyDescent="0.2">
      <c r="A85" s="19"/>
      <c r="B85" s="33"/>
      <c r="C85" s="100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21" customHeight="1" x14ac:dyDescent="0.2">
      <c r="A86" s="19"/>
      <c r="B86" s="33"/>
      <c r="C86" s="100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21" customHeight="1" x14ac:dyDescent="0.2">
      <c r="A87" s="19"/>
      <c r="B87" s="33"/>
      <c r="C87" s="100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21" customHeight="1" x14ac:dyDescent="0.2">
      <c r="A88" s="19"/>
      <c r="B88" s="33"/>
      <c r="C88" s="100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21" customHeight="1" x14ac:dyDescent="0.2">
      <c r="A89" s="19"/>
      <c r="B89" s="33"/>
      <c r="C89" s="100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21" customHeight="1" x14ac:dyDescent="0.2">
      <c r="A90" s="19"/>
      <c r="B90" s="33"/>
      <c r="C90" s="100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21" customHeight="1" x14ac:dyDescent="0.2">
      <c r="A91" s="19"/>
      <c r="B91" s="33"/>
      <c r="C91" s="100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21" customHeight="1" x14ac:dyDescent="0.2">
      <c r="A92" s="19"/>
      <c r="B92" s="33"/>
      <c r="C92" s="100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21" customHeight="1" x14ac:dyDescent="0.2">
      <c r="A93" s="19"/>
      <c r="B93" s="33"/>
      <c r="C93" s="100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21" customHeight="1" x14ac:dyDescent="0.2">
      <c r="A94" s="19"/>
      <c r="B94" s="33"/>
      <c r="C94" s="100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21" customHeight="1" x14ac:dyDescent="0.2">
      <c r="A95" s="19"/>
      <c r="B95" s="33"/>
      <c r="C95" s="100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21" customHeight="1" x14ac:dyDescent="0.2">
      <c r="A96" s="19"/>
      <c r="B96" s="33"/>
      <c r="C96" s="100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21" customHeight="1" x14ac:dyDescent="0.2">
      <c r="A97" s="19"/>
      <c r="B97" s="33"/>
      <c r="C97" s="100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21" customHeight="1" x14ac:dyDescent="0.2">
      <c r="A98" s="19"/>
      <c r="B98" s="33"/>
      <c r="C98" s="100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21" customHeight="1" x14ac:dyDescent="0.2">
      <c r="A99" s="19"/>
      <c r="B99" s="33"/>
      <c r="C99" s="100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ht="21" customHeight="1" x14ac:dyDescent="0.2">
      <c r="A100" s="19"/>
      <c r="B100" s="33"/>
      <c r="C100" s="100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ht="21" customHeight="1" x14ac:dyDescent="0.2">
      <c r="A101" s="19"/>
      <c r="B101" s="33"/>
      <c r="C101" s="100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21" customHeight="1" x14ac:dyDescent="0.2">
      <c r="A102" s="19"/>
      <c r="B102" s="33"/>
      <c r="C102" s="100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ht="21" customHeight="1" x14ac:dyDescent="0.2">
      <c r="A103" s="19"/>
      <c r="B103" s="33"/>
      <c r="C103" s="100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21" customHeight="1" x14ac:dyDescent="0.2">
      <c r="A104" s="19"/>
      <c r="B104" s="33"/>
      <c r="C104" s="100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21" customHeight="1" x14ac:dyDescent="0.2">
      <c r="A105" s="19"/>
      <c r="B105" s="33"/>
      <c r="C105" s="100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21" customHeight="1" x14ac:dyDescent="0.2">
      <c r="A106" s="19"/>
      <c r="B106" s="33"/>
      <c r="C106" s="100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ht="21" customHeight="1" x14ac:dyDescent="0.2">
      <c r="A107" s="19"/>
      <c r="B107" s="33"/>
      <c r="C107" s="100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ht="21" customHeight="1" x14ac:dyDescent="0.2">
      <c r="A108" s="19"/>
      <c r="B108" s="33"/>
      <c r="C108" s="100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ht="21" customHeight="1" x14ac:dyDescent="0.2">
      <c r="A109" s="19"/>
      <c r="B109" s="33"/>
      <c r="C109" s="100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ht="21" customHeight="1" x14ac:dyDescent="0.2">
      <c r="A110" s="19"/>
      <c r="B110" s="33"/>
      <c r="C110" s="100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ht="21" customHeight="1" x14ac:dyDescent="0.2">
      <c r="A111" s="19"/>
      <c r="B111" s="33"/>
      <c r="C111" s="100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ht="21" customHeight="1" x14ac:dyDescent="0.2">
      <c r="A112" s="19"/>
      <c r="B112" s="33"/>
      <c r="C112" s="100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ht="21" customHeight="1" x14ac:dyDescent="0.2">
      <c r="A113" s="19"/>
      <c r="B113" s="33"/>
      <c r="C113" s="100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ht="21" customHeight="1" x14ac:dyDescent="0.2">
      <c r="A114" s="19"/>
      <c r="B114" s="33"/>
      <c r="C114" s="100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ht="21" customHeight="1" x14ac:dyDescent="0.2">
      <c r="A115" s="19"/>
      <c r="B115" s="33"/>
      <c r="C115" s="100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ht="21" customHeight="1" x14ac:dyDescent="0.2">
      <c r="A116" s="19"/>
      <c r="B116" s="33"/>
      <c r="C116" s="100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ht="21" customHeight="1" x14ac:dyDescent="0.2">
      <c r="A117" s="19"/>
      <c r="B117" s="33"/>
      <c r="C117" s="100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ht="21" customHeight="1" x14ac:dyDescent="0.2">
      <c r="A118" s="19"/>
      <c r="B118" s="33"/>
      <c r="C118" s="100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ht="21" customHeight="1" x14ac:dyDescent="0.2">
      <c r="A119" s="19"/>
      <c r="B119" s="33"/>
      <c r="C119" s="100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ht="21" customHeight="1" x14ac:dyDescent="0.2">
      <c r="A120" s="19"/>
      <c r="B120" s="33"/>
      <c r="C120" s="100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ht="21" customHeight="1" x14ac:dyDescent="0.2">
      <c r="A121" s="19"/>
      <c r="B121" s="33"/>
      <c r="C121" s="100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ht="21" customHeight="1" x14ac:dyDescent="0.2">
      <c r="A122" s="19"/>
      <c r="B122" s="33"/>
      <c r="C122" s="100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ht="21" customHeight="1" x14ac:dyDescent="0.2">
      <c r="A123" s="19"/>
      <c r="B123" s="33"/>
      <c r="C123" s="100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ht="21" customHeight="1" x14ac:dyDescent="0.2">
      <c r="A124" s="19"/>
      <c r="B124" s="33"/>
      <c r="C124" s="100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 ht="21" customHeight="1" x14ac:dyDescent="0.2">
      <c r="A125" s="19"/>
      <c r="B125" s="33"/>
      <c r="C125" s="100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ht="21" customHeight="1" x14ac:dyDescent="0.2">
      <c r="A126" s="19"/>
      <c r="B126" s="33"/>
      <c r="C126" s="100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ht="21" customHeight="1" x14ac:dyDescent="0.2">
      <c r="A127" s="19"/>
      <c r="B127" s="33"/>
      <c r="C127" s="100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ht="21" customHeight="1" x14ac:dyDescent="0.2">
      <c r="A128" s="19"/>
      <c r="B128" s="33"/>
      <c r="C128" s="100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ht="21" customHeight="1" x14ac:dyDescent="0.2">
      <c r="A129" s="19"/>
      <c r="B129" s="33"/>
      <c r="C129" s="100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3" ht="21" customHeight="1" x14ac:dyDescent="0.2">
      <c r="A130" s="19"/>
      <c r="B130" s="33"/>
      <c r="C130" s="100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 ht="21" customHeight="1" x14ac:dyDescent="0.2">
      <c r="A131" s="19"/>
      <c r="B131" s="33"/>
      <c r="C131" s="100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ht="21" customHeight="1" x14ac:dyDescent="0.2">
      <c r="A132" s="19"/>
      <c r="B132" s="33"/>
      <c r="C132" s="100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 ht="21" customHeight="1" x14ac:dyDescent="0.2">
      <c r="A133" s="19"/>
      <c r="B133" s="33"/>
      <c r="C133" s="100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ht="21" customHeight="1" x14ac:dyDescent="0.2">
      <c r="A134" s="19"/>
      <c r="B134" s="33"/>
      <c r="C134" s="100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 ht="21" customHeight="1" x14ac:dyDescent="0.2">
      <c r="A135" s="19"/>
      <c r="B135" s="33"/>
      <c r="C135" s="100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1:13" ht="21" customHeight="1" x14ac:dyDescent="0.2">
      <c r="A136" s="19"/>
      <c r="B136" s="33"/>
      <c r="C136" s="100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ht="21" customHeight="1" x14ac:dyDescent="0.2">
      <c r="A137" s="19"/>
      <c r="B137" s="33"/>
      <c r="C137" s="100"/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1:13" ht="21" customHeight="1" x14ac:dyDescent="0.2">
      <c r="A138" s="19"/>
      <c r="B138" s="33"/>
      <c r="C138" s="100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3" ht="21" customHeight="1" x14ac:dyDescent="0.2">
      <c r="A139" s="19"/>
      <c r="B139" s="33"/>
      <c r="C139" s="100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1:13" ht="21" customHeight="1" x14ac:dyDescent="0.2">
      <c r="A140" s="19"/>
      <c r="B140" s="33"/>
      <c r="C140" s="100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3" ht="21" customHeight="1" x14ac:dyDescent="0.2">
      <c r="A141" s="19"/>
      <c r="B141" s="33"/>
      <c r="C141" s="100"/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1:13" ht="21" customHeight="1" x14ac:dyDescent="0.2">
      <c r="A142" s="19"/>
      <c r="B142" s="33"/>
      <c r="C142" s="100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ht="21" customHeight="1" x14ac:dyDescent="0.2">
      <c r="A143" s="19"/>
      <c r="B143" s="33"/>
      <c r="C143" s="100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ht="21" customHeight="1" x14ac:dyDescent="0.2">
      <c r="A144" s="19"/>
      <c r="B144" s="33"/>
      <c r="C144" s="100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1:13" ht="21" customHeight="1" x14ac:dyDescent="0.2">
      <c r="A145" s="19"/>
      <c r="B145" s="33"/>
      <c r="C145" s="100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1:13" ht="21" customHeight="1" x14ac:dyDescent="0.2">
      <c r="A146" s="19"/>
      <c r="B146" s="33"/>
      <c r="C146" s="100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1:13" ht="21" customHeight="1" x14ac:dyDescent="0.2">
      <c r="A147" s="19"/>
      <c r="B147" s="33"/>
      <c r="C147" s="100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3" ht="21" customHeight="1" x14ac:dyDescent="0.2">
      <c r="A148" s="19"/>
      <c r="B148" s="33"/>
      <c r="C148" s="100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13" ht="21" customHeight="1" x14ac:dyDescent="0.2">
      <c r="A149" s="19"/>
      <c r="B149" s="33"/>
      <c r="C149" s="100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ht="21" customHeight="1" x14ac:dyDescent="0.2">
      <c r="A150" s="19"/>
      <c r="B150" s="33"/>
      <c r="C150" s="100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ht="21" customHeight="1" x14ac:dyDescent="0.2">
      <c r="A151" s="19"/>
      <c r="B151" s="33"/>
      <c r="C151" s="100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:13" ht="21" customHeight="1" x14ac:dyDescent="0.2">
      <c r="A152" s="19"/>
      <c r="B152" s="33"/>
      <c r="C152" s="100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21" customHeight="1" x14ac:dyDescent="0.2">
      <c r="A153" s="19"/>
      <c r="B153" s="33"/>
      <c r="C153" s="100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13" ht="21" customHeight="1" x14ac:dyDescent="0.2">
      <c r="A154" s="19"/>
      <c r="B154" s="33"/>
      <c r="C154" s="100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21" customHeight="1" x14ac:dyDescent="0.2">
      <c r="A155" s="19"/>
      <c r="B155" s="33"/>
      <c r="C155" s="100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21" customHeight="1" x14ac:dyDescent="0.2">
      <c r="A156" s="19"/>
      <c r="B156" s="33"/>
      <c r="C156" s="100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21" customHeight="1" x14ac:dyDescent="0.2">
      <c r="A157" s="19"/>
      <c r="B157" s="33"/>
      <c r="C157" s="100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21" customHeight="1" x14ac:dyDescent="0.2">
      <c r="A158" s="19"/>
      <c r="B158" s="33"/>
      <c r="C158" s="100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 ht="21" customHeight="1" x14ac:dyDescent="0.2">
      <c r="A159" s="19"/>
      <c r="B159" s="33"/>
      <c r="C159" s="100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1:13" ht="21" customHeight="1" x14ac:dyDescent="0.2">
      <c r="A160" s="19"/>
      <c r="B160" s="33"/>
      <c r="C160" s="100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 ht="21" customHeight="1" x14ac:dyDescent="0.2">
      <c r="A161" s="19"/>
      <c r="B161" s="33"/>
      <c r="C161" s="100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 ht="21" customHeight="1" x14ac:dyDescent="0.2">
      <c r="A162" s="19"/>
      <c r="B162" s="33"/>
      <c r="C162" s="100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ht="21" customHeight="1" x14ac:dyDescent="0.2">
      <c r="A163" s="19"/>
      <c r="B163" s="33"/>
      <c r="C163" s="100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ht="21" customHeight="1" x14ac:dyDescent="0.2">
      <c r="A164" s="19"/>
      <c r="B164" s="33"/>
      <c r="C164" s="100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1:13" ht="21" customHeight="1" x14ac:dyDescent="0.2">
      <c r="A165" s="19"/>
      <c r="B165" s="33"/>
      <c r="C165" s="100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 ht="21" customHeight="1" x14ac:dyDescent="0.2">
      <c r="A166" s="19"/>
      <c r="B166" s="33"/>
      <c r="C166" s="100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 ht="21" customHeight="1" x14ac:dyDescent="0.2">
      <c r="A167" s="19"/>
      <c r="B167" s="33"/>
      <c r="C167" s="100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1:13" ht="21" customHeight="1" x14ac:dyDescent="0.2">
      <c r="A168" s="19"/>
      <c r="B168" s="33"/>
      <c r="C168" s="100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1:13" ht="21" customHeight="1" x14ac:dyDescent="0.2">
      <c r="A169" s="19"/>
      <c r="B169" s="33"/>
      <c r="C169" s="100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ht="21" customHeight="1" x14ac:dyDescent="0.2">
      <c r="A170" s="19"/>
      <c r="B170" s="33"/>
      <c r="C170" s="100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1:13" ht="21" customHeight="1" x14ac:dyDescent="0.2">
      <c r="A171" s="19"/>
      <c r="B171" s="33"/>
      <c r="C171" s="100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1:13" ht="21" customHeight="1" x14ac:dyDescent="0.2">
      <c r="A172" s="19"/>
      <c r="B172" s="33"/>
      <c r="C172" s="100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1:13" ht="21" customHeight="1" x14ac:dyDescent="0.2">
      <c r="A173" s="19"/>
      <c r="B173" s="33"/>
      <c r="C173" s="100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 ht="21" customHeight="1" x14ac:dyDescent="0.2">
      <c r="A174" s="19"/>
      <c r="B174" s="33"/>
      <c r="C174" s="100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 ht="21" customHeight="1" x14ac:dyDescent="0.2">
      <c r="A175" s="19"/>
      <c r="B175" s="33"/>
      <c r="C175" s="100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ht="21" customHeight="1" x14ac:dyDescent="0.2">
      <c r="A176" s="19"/>
      <c r="B176" s="33"/>
      <c r="C176" s="100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ht="21" customHeight="1" x14ac:dyDescent="0.2">
      <c r="A177" s="19"/>
      <c r="B177" s="33"/>
      <c r="C177" s="100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3" ht="21" customHeight="1" x14ac:dyDescent="0.2">
      <c r="A178" s="19"/>
      <c r="B178" s="33"/>
      <c r="C178" s="100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1:13" ht="21" customHeight="1" x14ac:dyDescent="0.2">
      <c r="A179" s="19"/>
      <c r="B179" s="33"/>
      <c r="C179" s="100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1:13" ht="21" customHeight="1" x14ac:dyDescent="0.2">
      <c r="A180" s="19"/>
      <c r="B180" s="33"/>
      <c r="C180" s="100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 ht="21" customHeight="1" x14ac:dyDescent="0.2">
      <c r="A181" s="19"/>
      <c r="B181" s="33"/>
      <c r="C181" s="100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ht="21" customHeight="1" x14ac:dyDescent="0.2">
      <c r="A182" s="19"/>
      <c r="B182" s="33"/>
      <c r="C182" s="100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 ht="21" customHeight="1" x14ac:dyDescent="0.2">
      <c r="A183" s="19"/>
      <c r="B183" s="33"/>
      <c r="C183" s="100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1:13" ht="21" customHeight="1" x14ac:dyDescent="0.2">
      <c r="A184" s="19"/>
      <c r="B184" s="33"/>
      <c r="C184" s="100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 ht="21" customHeight="1" x14ac:dyDescent="0.2">
      <c r="A185" s="19"/>
      <c r="B185" s="33"/>
      <c r="C185" s="100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1:13" ht="21" customHeight="1" x14ac:dyDescent="0.2">
      <c r="A186" s="19"/>
      <c r="B186" s="33"/>
      <c r="C186" s="100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1:13" ht="21" customHeight="1" x14ac:dyDescent="0.2">
      <c r="A187" s="19"/>
      <c r="B187" s="33"/>
      <c r="C187" s="100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3" ht="21" customHeight="1" x14ac:dyDescent="0.2">
      <c r="A188" s="19"/>
      <c r="B188" s="33"/>
      <c r="C188" s="100"/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1:13" ht="21" customHeight="1" x14ac:dyDescent="0.2">
      <c r="A189" s="19"/>
      <c r="B189" s="33"/>
      <c r="C189" s="100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1:13" ht="21" customHeight="1" x14ac:dyDescent="0.2">
      <c r="A190" s="19"/>
      <c r="B190" s="33"/>
      <c r="C190" s="100"/>
      <c r="D190" s="19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1:13" ht="21" customHeight="1" x14ac:dyDescent="0.2">
      <c r="A191" s="19"/>
      <c r="B191" s="33"/>
      <c r="C191" s="100"/>
      <c r="D191" s="19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1:13" ht="21" customHeight="1" x14ac:dyDescent="0.2">
      <c r="A192" s="19"/>
      <c r="B192" s="33"/>
      <c r="C192" s="100"/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1:13" ht="21" customHeight="1" x14ac:dyDescent="0.2">
      <c r="A193" s="19"/>
      <c r="B193" s="33"/>
      <c r="C193" s="100"/>
      <c r="D193" s="19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1:13" ht="21" customHeight="1" x14ac:dyDescent="0.2">
      <c r="A194" s="19"/>
      <c r="B194" s="33"/>
      <c r="C194" s="100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1:13" ht="21" customHeight="1" x14ac:dyDescent="0.2">
      <c r="A195" s="19"/>
      <c r="B195" s="33"/>
      <c r="C195" s="100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1:13" ht="21" customHeight="1" x14ac:dyDescent="0.2">
      <c r="A196" s="19"/>
      <c r="B196" s="33"/>
      <c r="C196" s="100"/>
      <c r="D196" s="19"/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1:13" ht="21" customHeight="1" x14ac:dyDescent="0.2">
      <c r="A197" s="19"/>
      <c r="B197" s="33"/>
      <c r="C197" s="100"/>
      <c r="D197" s="19"/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1:13" ht="21" customHeight="1" x14ac:dyDescent="0.2">
      <c r="A198" s="19"/>
      <c r="B198" s="33"/>
      <c r="C198" s="100"/>
      <c r="D198" s="19"/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1:13" ht="21" customHeight="1" x14ac:dyDescent="0.2">
      <c r="A199" s="19"/>
      <c r="B199" s="33"/>
      <c r="C199" s="100"/>
      <c r="D199" s="19"/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1:13" ht="21" customHeight="1" x14ac:dyDescent="0.2">
      <c r="A200" s="19"/>
      <c r="B200" s="33"/>
      <c r="C200" s="100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ht="21" customHeight="1" x14ac:dyDescent="0.2">
      <c r="A201" s="19"/>
      <c r="B201" s="33"/>
      <c r="C201" s="100"/>
      <c r="D201" s="19"/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 ht="21" customHeight="1" x14ac:dyDescent="0.2">
      <c r="A202" s="19"/>
      <c r="B202" s="33"/>
      <c r="C202" s="100"/>
      <c r="D202" s="19"/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 ht="21" customHeight="1" x14ac:dyDescent="0.2">
      <c r="A203" s="19"/>
      <c r="B203" s="33"/>
      <c r="C203" s="100"/>
      <c r="D203" s="19"/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3" ht="21" customHeight="1" x14ac:dyDescent="0.2">
      <c r="A204" s="19"/>
      <c r="B204" s="33"/>
      <c r="C204" s="100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21" customHeight="1" x14ac:dyDescent="0.2">
      <c r="A205" s="19"/>
      <c r="B205" s="33"/>
      <c r="C205" s="100"/>
      <c r="D205" s="19"/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1:13" ht="21" customHeight="1" x14ac:dyDescent="0.2">
      <c r="A206" s="19"/>
      <c r="B206" s="33"/>
      <c r="C206" s="100"/>
      <c r="D206" s="19"/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1:13" ht="21" customHeight="1" x14ac:dyDescent="0.2">
      <c r="A207" s="19"/>
      <c r="B207" s="33"/>
      <c r="C207" s="100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3" ht="21" customHeight="1" x14ac:dyDescent="0.2">
      <c r="A208" s="19"/>
      <c r="B208" s="33"/>
      <c r="C208" s="100"/>
      <c r="D208" s="19"/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1:13" ht="21" customHeight="1" x14ac:dyDescent="0.2">
      <c r="A209" s="19"/>
      <c r="B209" s="33"/>
      <c r="C209" s="100"/>
      <c r="D209" s="19"/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1:13" ht="21" customHeight="1" x14ac:dyDescent="0.2">
      <c r="A210" s="19"/>
      <c r="B210" s="33"/>
      <c r="C210" s="100"/>
      <c r="D210" s="19"/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1:13" ht="21" customHeight="1" x14ac:dyDescent="0.2">
      <c r="A211" s="19"/>
      <c r="B211" s="33"/>
      <c r="C211" s="100"/>
      <c r="D211" s="19"/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1:13" ht="21" customHeight="1" x14ac:dyDescent="0.2">
      <c r="A212" s="19"/>
      <c r="B212" s="33"/>
      <c r="C212" s="100"/>
      <c r="D212" s="19"/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1:13" ht="21" customHeight="1" x14ac:dyDescent="0.2">
      <c r="A213" s="19"/>
      <c r="B213" s="33"/>
      <c r="C213" s="100"/>
      <c r="D213" s="19"/>
      <c r="E213" s="19"/>
      <c r="F213" s="19"/>
      <c r="G213" s="19"/>
      <c r="H213" s="19"/>
      <c r="I213" s="19"/>
      <c r="J213" s="19"/>
      <c r="K213" s="19"/>
      <c r="L213" s="19"/>
      <c r="M213" s="19"/>
    </row>
    <row r="214" spans="1:13" ht="21" customHeight="1" x14ac:dyDescent="0.2">
      <c r="A214" s="19"/>
      <c r="B214" s="33"/>
      <c r="C214" s="100"/>
      <c r="D214" s="19"/>
      <c r="E214" s="19"/>
      <c r="F214" s="19"/>
      <c r="G214" s="19"/>
      <c r="H214" s="19"/>
      <c r="I214" s="19"/>
      <c r="J214" s="19"/>
      <c r="K214" s="19"/>
      <c r="L214" s="19"/>
      <c r="M214" s="19"/>
    </row>
    <row r="215" spans="1:13" ht="21" customHeight="1" x14ac:dyDescent="0.2">
      <c r="A215" s="19"/>
      <c r="B215" s="33"/>
      <c r="C215" s="100"/>
      <c r="D215" s="19"/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1:13" ht="21" customHeight="1" x14ac:dyDescent="0.2">
      <c r="A216" s="19"/>
      <c r="B216" s="33"/>
      <c r="C216" s="100"/>
      <c r="D216" s="19"/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1:13" ht="21" customHeight="1" x14ac:dyDescent="0.2">
      <c r="A217" s="19"/>
      <c r="B217" s="33"/>
      <c r="C217" s="100"/>
      <c r="D217" s="19"/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1:13" ht="21" customHeight="1" x14ac:dyDescent="0.2">
      <c r="A218" s="19"/>
      <c r="B218" s="33"/>
      <c r="C218" s="100"/>
      <c r="D218" s="19"/>
      <c r="E218" s="19"/>
      <c r="F218" s="19"/>
      <c r="G218" s="19"/>
      <c r="H218" s="19"/>
      <c r="I218" s="19"/>
      <c r="J218" s="19"/>
      <c r="K218" s="19"/>
      <c r="L218" s="19"/>
      <c r="M218" s="19"/>
    </row>
    <row r="219" spans="1:13" ht="21" customHeight="1" x14ac:dyDescent="0.2">
      <c r="A219" s="19"/>
      <c r="B219" s="33"/>
      <c r="C219" s="100"/>
      <c r="D219" s="19"/>
      <c r="E219" s="19"/>
      <c r="F219" s="19"/>
      <c r="G219" s="19"/>
      <c r="H219" s="19"/>
      <c r="I219" s="19"/>
      <c r="J219" s="19"/>
      <c r="K219" s="19"/>
      <c r="L219" s="19"/>
      <c r="M219" s="19"/>
    </row>
    <row r="220" spans="1:13" ht="21" customHeight="1" x14ac:dyDescent="0.2">
      <c r="A220" s="19"/>
      <c r="B220" s="33"/>
      <c r="C220" s="100"/>
      <c r="D220" s="19"/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1:13" ht="21" customHeight="1" x14ac:dyDescent="0.2">
      <c r="A221" s="19"/>
      <c r="B221" s="33"/>
      <c r="C221" s="100"/>
      <c r="D221" s="19"/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1:13" ht="21" customHeight="1" x14ac:dyDescent="0.2">
      <c r="A222" s="19"/>
      <c r="B222" s="33"/>
      <c r="C222" s="100"/>
      <c r="D222" s="19"/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1:13" ht="21" customHeight="1" x14ac:dyDescent="0.2">
      <c r="A223" s="19"/>
      <c r="B223" s="33"/>
      <c r="C223" s="100"/>
      <c r="D223" s="19"/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1:13" ht="21" customHeight="1" x14ac:dyDescent="0.2">
      <c r="A224" s="19"/>
      <c r="B224" s="33"/>
      <c r="C224" s="100"/>
      <c r="D224" s="19"/>
      <c r="E224" s="19"/>
      <c r="F224" s="19"/>
      <c r="G224" s="19"/>
      <c r="H224" s="19"/>
      <c r="I224" s="19"/>
      <c r="J224" s="19"/>
      <c r="K224" s="19"/>
      <c r="L224" s="19"/>
      <c r="M224" s="19"/>
    </row>
    <row r="225" spans="1:13" ht="21" customHeight="1" x14ac:dyDescent="0.2">
      <c r="A225" s="19"/>
      <c r="B225" s="33"/>
      <c r="C225" s="100"/>
      <c r="D225" s="19"/>
      <c r="E225" s="19"/>
      <c r="F225" s="19"/>
      <c r="G225" s="19"/>
      <c r="H225" s="19"/>
      <c r="I225" s="19"/>
      <c r="J225" s="19"/>
      <c r="K225" s="19"/>
      <c r="L225" s="19"/>
      <c r="M225" s="19"/>
    </row>
    <row r="226" spans="1:13" ht="21" customHeight="1" x14ac:dyDescent="0.2">
      <c r="A226" s="19"/>
      <c r="B226" s="33"/>
      <c r="C226" s="100"/>
      <c r="D226" s="19"/>
      <c r="E226" s="19"/>
      <c r="F226" s="19"/>
      <c r="G226" s="19"/>
      <c r="H226" s="19"/>
      <c r="I226" s="19"/>
      <c r="J226" s="19"/>
      <c r="K226" s="19"/>
      <c r="L226" s="19"/>
      <c r="M226" s="19"/>
    </row>
    <row r="227" spans="1:13" ht="21" customHeight="1" x14ac:dyDescent="0.2">
      <c r="A227" s="19"/>
      <c r="B227" s="33"/>
      <c r="C227" s="100"/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1:13" ht="21" customHeight="1" x14ac:dyDescent="0.2">
      <c r="A228" s="19"/>
      <c r="B228" s="33"/>
      <c r="C228" s="100"/>
      <c r="D228" s="19"/>
      <c r="E228" s="19"/>
      <c r="F228" s="19"/>
      <c r="G228" s="19"/>
      <c r="H228" s="19"/>
      <c r="I228" s="19"/>
      <c r="J228" s="19"/>
      <c r="K228" s="19"/>
      <c r="L228" s="19"/>
      <c r="M228" s="19"/>
    </row>
    <row r="229" spans="1:13" ht="21" customHeight="1" x14ac:dyDescent="0.2">
      <c r="A229" s="19"/>
      <c r="B229" s="33"/>
      <c r="C229" s="100"/>
      <c r="D229" s="19"/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1:13" ht="21" customHeight="1" x14ac:dyDescent="0.2">
      <c r="A230" s="19"/>
      <c r="B230" s="33"/>
      <c r="C230" s="100"/>
      <c r="D230" s="19"/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1:13" ht="21" customHeight="1" x14ac:dyDescent="0.2">
      <c r="A231" s="19"/>
      <c r="B231" s="33"/>
      <c r="C231" s="100"/>
      <c r="D231" s="19"/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1:13" ht="21" customHeight="1" x14ac:dyDescent="0.2">
      <c r="A232" s="19"/>
      <c r="B232" s="33"/>
      <c r="C232" s="100"/>
      <c r="D232" s="19"/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1:13" ht="21" customHeight="1" x14ac:dyDescent="0.2">
      <c r="A233" s="19"/>
      <c r="B233" s="33"/>
      <c r="C233" s="100"/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1:13" ht="21" customHeight="1" x14ac:dyDescent="0.2">
      <c r="A234" s="19"/>
      <c r="B234" s="33"/>
      <c r="C234" s="100"/>
      <c r="D234" s="19"/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1:13" ht="21" customHeight="1" x14ac:dyDescent="0.2">
      <c r="A235" s="19"/>
      <c r="B235" s="33"/>
      <c r="C235" s="100"/>
      <c r="D235" s="19"/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1:13" ht="21" customHeight="1" x14ac:dyDescent="0.2">
      <c r="A236" s="19"/>
      <c r="B236" s="33"/>
      <c r="C236" s="100"/>
      <c r="D236" s="19"/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1:13" ht="21" customHeight="1" x14ac:dyDescent="0.2">
      <c r="A237" s="19"/>
      <c r="B237" s="33"/>
      <c r="C237" s="100"/>
      <c r="D237" s="19"/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1:13" ht="21" customHeight="1" x14ac:dyDescent="0.2">
      <c r="A238" s="19"/>
      <c r="B238" s="33"/>
      <c r="C238" s="100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1:13" ht="21" customHeight="1" x14ac:dyDescent="0.2">
      <c r="A239" s="19"/>
      <c r="B239" s="33"/>
      <c r="C239" s="100"/>
      <c r="D239" s="19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1:13" ht="21" customHeight="1" x14ac:dyDescent="0.2">
      <c r="A240" s="19"/>
      <c r="B240" s="33"/>
      <c r="C240" s="100"/>
      <c r="D240" s="19"/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1:13" ht="21" customHeight="1" x14ac:dyDescent="0.2">
      <c r="A241" s="19"/>
      <c r="B241" s="33"/>
      <c r="C241" s="100"/>
      <c r="D241" s="19"/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1:13" ht="21" customHeight="1" x14ac:dyDescent="0.2">
      <c r="A242" s="19"/>
      <c r="B242" s="33"/>
      <c r="C242" s="100"/>
      <c r="D242" s="19"/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1:13" ht="21" customHeight="1" x14ac:dyDescent="0.2">
      <c r="A243" s="19"/>
      <c r="B243" s="33"/>
      <c r="C243" s="100"/>
      <c r="D243" s="19"/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1:13" ht="21" customHeight="1" x14ac:dyDescent="0.2">
      <c r="A244" s="19"/>
      <c r="B244" s="33"/>
      <c r="C244" s="100"/>
      <c r="D244" s="19"/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1:13" ht="21" customHeight="1" x14ac:dyDescent="0.2">
      <c r="A245" s="19"/>
      <c r="B245" s="33"/>
      <c r="C245" s="100"/>
      <c r="D245" s="19"/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1:13" ht="21" customHeight="1" x14ac:dyDescent="0.2">
      <c r="A246" s="19"/>
      <c r="B246" s="33"/>
      <c r="C246" s="100"/>
      <c r="D246" s="19"/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1:13" ht="21" customHeight="1" x14ac:dyDescent="0.2">
      <c r="A247" s="19"/>
      <c r="B247" s="33"/>
      <c r="C247" s="100"/>
      <c r="D247" s="19"/>
      <c r="E247" s="19"/>
      <c r="F247" s="19"/>
      <c r="G247" s="19"/>
      <c r="H247" s="19"/>
      <c r="I247" s="19"/>
      <c r="J247" s="19"/>
      <c r="K247" s="19"/>
      <c r="L247" s="19"/>
      <c r="M247" s="19"/>
    </row>
    <row r="248" spans="1:13" ht="21" customHeight="1" x14ac:dyDescent="0.2">
      <c r="A248" s="19"/>
      <c r="B248" s="33"/>
      <c r="C248" s="100"/>
      <c r="D248" s="19"/>
      <c r="E248" s="19"/>
      <c r="F248" s="19"/>
      <c r="G248" s="19"/>
      <c r="H248" s="19"/>
      <c r="I248" s="19"/>
      <c r="J248" s="19"/>
      <c r="K248" s="19"/>
      <c r="L248" s="19"/>
      <c r="M248" s="19"/>
    </row>
    <row r="249" spans="1:13" ht="21" customHeight="1" x14ac:dyDescent="0.2">
      <c r="A249" s="19"/>
      <c r="B249" s="33"/>
      <c r="C249" s="100"/>
      <c r="D249" s="19"/>
      <c r="E249" s="19"/>
      <c r="F249" s="19"/>
      <c r="G249" s="19"/>
      <c r="H249" s="19"/>
      <c r="I249" s="19"/>
      <c r="J249" s="19"/>
      <c r="K249" s="19"/>
      <c r="L249" s="19"/>
      <c r="M249" s="19"/>
    </row>
    <row r="250" spans="1:13" ht="21" customHeight="1" x14ac:dyDescent="0.2">
      <c r="A250" s="19"/>
      <c r="B250" s="33"/>
      <c r="C250" s="100"/>
      <c r="D250" s="19"/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1:13" ht="21" customHeight="1" x14ac:dyDescent="0.2">
      <c r="A251" s="19"/>
      <c r="B251" s="33"/>
      <c r="C251" s="100"/>
      <c r="D251" s="19"/>
      <c r="E251" s="19"/>
      <c r="F251" s="19"/>
      <c r="G251" s="19"/>
      <c r="H251" s="19"/>
      <c r="I251" s="19"/>
      <c r="J251" s="19"/>
      <c r="K251" s="19"/>
      <c r="L251" s="19"/>
      <c r="M251" s="19"/>
    </row>
    <row r="252" spans="1:13" ht="21" customHeight="1" x14ac:dyDescent="0.2">
      <c r="A252" s="19"/>
      <c r="B252" s="33"/>
      <c r="C252" s="100"/>
      <c r="D252" s="19"/>
      <c r="E252" s="19"/>
      <c r="F252" s="19"/>
      <c r="G252" s="19"/>
      <c r="H252" s="19"/>
      <c r="I252" s="19"/>
      <c r="J252" s="19"/>
      <c r="K252" s="19"/>
      <c r="L252" s="19"/>
      <c r="M252" s="19"/>
    </row>
    <row r="253" spans="1:13" ht="21" customHeight="1" x14ac:dyDescent="0.2">
      <c r="A253" s="19"/>
      <c r="B253" s="33"/>
      <c r="C253" s="100"/>
      <c r="D253" s="19"/>
      <c r="E253" s="19"/>
      <c r="F253" s="19"/>
      <c r="G253" s="19"/>
      <c r="H253" s="19"/>
      <c r="I253" s="19"/>
      <c r="J253" s="19"/>
      <c r="K253" s="19"/>
      <c r="L253" s="19"/>
      <c r="M253" s="19"/>
    </row>
    <row r="254" spans="1:13" ht="21" customHeight="1" x14ac:dyDescent="0.2">
      <c r="A254" s="19"/>
      <c r="B254" s="33"/>
      <c r="C254" s="100"/>
      <c r="D254" s="19"/>
      <c r="E254" s="19"/>
      <c r="F254" s="19"/>
      <c r="G254" s="19"/>
      <c r="H254" s="19"/>
      <c r="I254" s="19"/>
      <c r="J254" s="19"/>
      <c r="K254" s="19"/>
      <c r="L254" s="19"/>
      <c r="M254" s="19"/>
    </row>
    <row r="255" spans="1:13" ht="21" customHeight="1" x14ac:dyDescent="0.2">
      <c r="A255" s="19"/>
      <c r="B255" s="33"/>
      <c r="C255" s="100"/>
      <c r="D255" s="19"/>
      <c r="E255" s="19"/>
      <c r="F255" s="19"/>
      <c r="G255" s="19"/>
      <c r="H255" s="19"/>
      <c r="I255" s="19"/>
      <c r="J255" s="19"/>
      <c r="K255" s="19"/>
      <c r="L255" s="19"/>
      <c r="M255" s="19"/>
    </row>
    <row r="256" spans="1:13" ht="21" customHeight="1" x14ac:dyDescent="0.2">
      <c r="A256" s="19"/>
      <c r="B256" s="33"/>
      <c r="C256" s="100"/>
      <c r="D256" s="19"/>
      <c r="E256" s="19"/>
      <c r="F256" s="19"/>
      <c r="G256" s="19"/>
      <c r="H256" s="19"/>
      <c r="I256" s="19"/>
      <c r="J256" s="19"/>
      <c r="K256" s="19"/>
      <c r="L256" s="19"/>
      <c r="M256" s="19"/>
    </row>
    <row r="257" spans="1:13" ht="21" customHeight="1" x14ac:dyDescent="0.2">
      <c r="A257" s="19"/>
      <c r="B257" s="33"/>
      <c r="C257" s="100"/>
      <c r="D257" s="19"/>
      <c r="E257" s="19"/>
      <c r="F257" s="19"/>
      <c r="G257" s="19"/>
      <c r="H257" s="19"/>
      <c r="I257" s="19"/>
      <c r="J257" s="19"/>
      <c r="K257" s="19"/>
      <c r="L257" s="19"/>
      <c r="M257" s="19"/>
    </row>
    <row r="258" spans="1:13" ht="21" customHeight="1" x14ac:dyDescent="0.2">
      <c r="A258" s="19"/>
      <c r="B258" s="33"/>
      <c r="C258" s="100"/>
      <c r="D258" s="19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1:13" ht="21" customHeight="1" x14ac:dyDescent="0.2">
      <c r="A259" s="19"/>
      <c r="B259" s="33"/>
      <c r="C259" s="100"/>
      <c r="D259" s="19"/>
      <c r="E259" s="19"/>
      <c r="F259" s="19"/>
      <c r="G259" s="19"/>
      <c r="H259" s="19"/>
      <c r="I259" s="19"/>
      <c r="J259" s="19"/>
      <c r="K259" s="19"/>
      <c r="L259" s="19"/>
      <c r="M259" s="19"/>
    </row>
    <row r="260" spans="1:13" ht="21" customHeight="1" x14ac:dyDescent="0.2">
      <c r="A260" s="19"/>
      <c r="B260" s="33"/>
      <c r="C260" s="100"/>
      <c r="D260" s="19"/>
      <c r="E260" s="19"/>
      <c r="F260" s="19"/>
      <c r="G260" s="19"/>
      <c r="H260" s="19"/>
      <c r="I260" s="19"/>
      <c r="J260" s="19"/>
      <c r="K260" s="19"/>
      <c r="L260" s="19"/>
      <c r="M260" s="19"/>
    </row>
    <row r="261" spans="1:13" ht="21" customHeight="1" x14ac:dyDescent="0.2">
      <c r="A261" s="19"/>
      <c r="B261" s="33"/>
      <c r="C261" s="100"/>
      <c r="D261" s="19"/>
      <c r="E261" s="19"/>
      <c r="F261" s="19"/>
      <c r="G261" s="19"/>
      <c r="H261" s="19"/>
      <c r="I261" s="19"/>
      <c r="J261" s="19"/>
      <c r="K261" s="19"/>
      <c r="L261" s="19"/>
      <c r="M261" s="19"/>
    </row>
    <row r="262" spans="1:13" ht="21" customHeight="1" x14ac:dyDescent="0.2">
      <c r="A262" s="19"/>
      <c r="B262" s="33"/>
      <c r="C262" s="100"/>
      <c r="D262" s="19"/>
      <c r="E262" s="19"/>
      <c r="F262" s="19"/>
      <c r="G262" s="19"/>
      <c r="H262" s="19"/>
      <c r="I262" s="19"/>
      <c r="J262" s="19"/>
      <c r="K262" s="19"/>
      <c r="L262" s="19"/>
      <c r="M262" s="19"/>
    </row>
    <row r="263" spans="1:13" ht="21" customHeight="1" x14ac:dyDescent="0.2">
      <c r="A263" s="19"/>
      <c r="B263" s="33"/>
      <c r="C263" s="100"/>
      <c r="D263" s="19"/>
      <c r="E263" s="19"/>
      <c r="F263" s="19"/>
      <c r="G263" s="19"/>
      <c r="H263" s="19"/>
      <c r="I263" s="19"/>
      <c r="J263" s="19"/>
      <c r="K263" s="19"/>
      <c r="L263" s="19"/>
      <c r="M263" s="19"/>
    </row>
    <row r="264" spans="1:13" ht="21" customHeight="1" x14ac:dyDescent="0.2">
      <c r="A264" s="19"/>
      <c r="B264" s="33"/>
      <c r="C264" s="100"/>
      <c r="D264" s="19"/>
      <c r="E264" s="19"/>
      <c r="F264" s="19"/>
      <c r="G264" s="19"/>
      <c r="H264" s="19"/>
      <c r="I264" s="19"/>
      <c r="J264" s="19"/>
      <c r="K264" s="19"/>
      <c r="L264" s="19"/>
      <c r="M264" s="19"/>
    </row>
    <row r="265" spans="1:13" ht="21" customHeight="1" x14ac:dyDescent="0.2">
      <c r="A265" s="19"/>
      <c r="B265" s="33"/>
      <c r="C265" s="100"/>
      <c r="D265" s="19"/>
      <c r="E265" s="19"/>
      <c r="F265" s="19"/>
      <c r="G265" s="19"/>
      <c r="H265" s="19"/>
      <c r="I265" s="19"/>
      <c r="J265" s="19"/>
      <c r="K265" s="19"/>
      <c r="L265" s="19"/>
      <c r="M265" s="19"/>
    </row>
    <row r="266" spans="1:13" ht="21" customHeight="1" x14ac:dyDescent="0.2">
      <c r="A266" s="19"/>
      <c r="B266" s="33"/>
      <c r="C266" s="100"/>
      <c r="D266" s="19"/>
      <c r="E266" s="19"/>
      <c r="F266" s="19"/>
      <c r="G266" s="19"/>
      <c r="H266" s="19"/>
      <c r="I266" s="19"/>
      <c r="J266" s="19"/>
      <c r="K266" s="19"/>
      <c r="L266" s="19"/>
      <c r="M266" s="19"/>
    </row>
    <row r="267" spans="1:13" ht="21" customHeight="1" x14ac:dyDescent="0.2">
      <c r="A267" s="19"/>
      <c r="B267" s="33"/>
      <c r="C267" s="100"/>
      <c r="D267" s="19"/>
      <c r="E267" s="19"/>
      <c r="F267" s="19"/>
      <c r="G267" s="19"/>
      <c r="H267" s="19"/>
      <c r="I267" s="19"/>
      <c r="J267" s="19"/>
      <c r="K267" s="19"/>
      <c r="L267" s="19"/>
      <c r="M267" s="19"/>
    </row>
    <row r="268" spans="1:13" ht="21" customHeight="1" x14ac:dyDescent="0.2">
      <c r="A268" s="19"/>
      <c r="B268" s="33"/>
      <c r="C268" s="100"/>
      <c r="D268" s="19"/>
      <c r="E268" s="19"/>
      <c r="F268" s="19"/>
      <c r="G268" s="19"/>
      <c r="H268" s="19"/>
      <c r="I268" s="19"/>
      <c r="J268" s="19"/>
      <c r="K268" s="19"/>
      <c r="L268" s="19"/>
      <c r="M268" s="19"/>
    </row>
    <row r="269" spans="1:13" ht="21" customHeight="1" x14ac:dyDescent="0.2">
      <c r="A269" s="19"/>
      <c r="B269" s="33"/>
      <c r="C269" s="100"/>
      <c r="D269" s="19"/>
      <c r="E269" s="19"/>
      <c r="F269" s="19"/>
      <c r="G269" s="19"/>
      <c r="H269" s="19"/>
      <c r="I269" s="19"/>
      <c r="J269" s="19"/>
      <c r="K269" s="19"/>
      <c r="L269" s="19"/>
      <c r="M269" s="19"/>
    </row>
    <row r="270" spans="1:13" ht="21" customHeight="1" x14ac:dyDescent="0.2">
      <c r="A270" s="19"/>
      <c r="B270" s="33"/>
      <c r="C270" s="100"/>
      <c r="D270" s="19"/>
      <c r="E270" s="19"/>
      <c r="F270" s="19"/>
      <c r="G270" s="19"/>
      <c r="H270" s="19"/>
      <c r="I270" s="19"/>
      <c r="J270" s="19"/>
      <c r="K270" s="19"/>
      <c r="L270" s="19"/>
      <c r="M270" s="19"/>
    </row>
    <row r="271" spans="1:13" ht="21" customHeight="1" x14ac:dyDescent="0.2">
      <c r="A271" s="19"/>
      <c r="B271" s="33"/>
      <c r="C271" s="100"/>
      <c r="D271" s="19"/>
      <c r="E271" s="19"/>
      <c r="F271" s="19"/>
      <c r="G271" s="19"/>
      <c r="H271" s="19"/>
      <c r="I271" s="19"/>
      <c r="J271" s="19"/>
      <c r="K271" s="19"/>
      <c r="L271" s="19"/>
      <c r="M271" s="19"/>
    </row>
    <row r="272" spans="1:13" ht="21" customHeight="1" x14ac:dyDescent="0.2">
      <c r="A272" s="19"/>
      <c r="B272" s="33"/>
      <c r="C272" s="100"/>
      <c r="D272" s="19"/>
      <c r="E272" s="19"/>
      <c r="F272" s="19"/>
      <c r="G272" s="19"/>
      <c r="H272" s="19"/>
      <c r="I272" s="19"/>
      <c r="J272" s="19"/>
      <c r="K272" s="19"/>
      <c r="L272" s="19"/>
      <c r="M272" s="19"/>
    </row>
    <row r="273" spans="1:13" ht="21" customHeight="1" x14ac:dyDescent="0.2">
      <c r="A273" s="19"/>
      <c r="B273" s="33"/>
      <c r="C273" s="100"/>
      <c r="D273" s="19"/>
      <c r="E273" s="19"/>
      <c r="F273" s="19"/>
      <c r="G273" s="19"/>
      <c r="H273" s="19"/>
      <c r="I273" s="19"/>
      <c r="J273" s="19"/>
      <c r="K273" s="19"/>
      <c r="L273" s="19"/>
      <c r="M273" s="19"/>
    </row>
    <row r="274" spans="1:13" ht="21" customHeight="1" x14ac:dyDescent="0.2">
      <c r="A274" s="19"/>
      <c r="B274" s="33"/>
      <c r="C274" s="100"/>
      <c r="D274" s="19"/>
      <c r="E274" s="19"/>
      <c r="F274" s="19"/>
      <c r="G274" s="19"/>
      <c r="H274" s="19"/>
      <c r="I274" s="19"/>
      <c r="J274" s="19"/>
      <c r="K274" s="19"/>
      <c r="L274" s="19"/>
      <c r="M274" s="19"/>
    </row>
    <row r="275" spans="1:13" ht="21" customHeight="1" x14ac:dyDescent="0.2">
      <c r="A275" s="19"/>
      <c r="B275" s="33"/>
      <c r="C275" s="100"/>
      <c r="D275" s="19"/>
      <c r="E275" s="19"/>
      <c r="F275" s="19"/>
      <c r="G275" s="19"/>
      <c r="H275" s="19"/>
      <c r="I275" s="19"/>
      <c r="J275" s="19"/>
      <c r="K275" s="19"/>
      <c r="L275" s="19"/>
      <c r="M275" s="19"/>
    </row>
    <row r="276" spans="1:13" ht="21" customHeight="1" x14ac:dyDescent="0.2">
      <c r="A276" s="19"/>
      <c r="B276" s="33"/>
      <c r="C276" s="100"/>
      <c r="D276" s="19"/>
      <c r="E276" s="19"/>
      <c r="F276" s="19"/>
      <c r="G276" s="19"/>
      <c r="H276" s="19"/>
      <c r="I276" s="19"/>
      <c r="J276" s="19"/>
      <c r="K276" s="19"/>
      <c r="L276" s="19"/>
      <c r="M276" s="19"/>
    </row>
    <row r="277" spans="1:13" ht="21" customHeight="1" x14ac:dyDescent="0.2">
      <c r="A277" s="19"/>
      <c r="B277" s="33"/>
      <c r="C277" s="100"/>
      <c r="D277" s="19"/>
      <c r="E277" s="19"/>
      <c r="F277" s="19"/>
      <c r="G277" s="19"/>
      <c r="H277" s="19"/>
      <c r="I277" s="19"/>
      <c r="J277" s="19"/>
      <c r="K277" s="19"/>
      <c r="L277" s="19"/>
      <c r="M277" s="19"/>
    </row>
    <row r="278" spans="1:13" ht="21" customHeight="1" x14ac:dyDescent="0.2">
      <c r="A278" s="19"/>
      <c r="B278" s="33"/>
      <c r="C278" s="100"/>
      <c r="D278" s="19"/>
      <c r="E278" s="19"/>
      <c r="F278" s="19"/>
      <c r="G278" s="19"/>
      <c r="H278" s="19"/>
      <c r="I278" s="19"/>
      <c r="J278" s="19"/>
      <c r="K278" s="19"/>
      <c r="L278" s="19"/>
      <c r="M278" s="19"/>
    </row>
    <row r="279" spans="1:13" ht="21" customHeight="1" x14ac:dyDescent="0.2">
      <c r="A279" s="19"/>
      <c r="B279" s="33"/>
      <c r="C279" s="100"/>
      <c r="D279" s="19"/>
      <c r="E279" s="19"/>
      <c r="F279" s="19"/>
      <c r="G279" s="19"/>
      <c r="H279" s="19"/>
      <c r="I279" s="19"/>
      <c r="J279" s="19"/>
      <c r="K279" s="19"/>
      <c r="L279" s="19"/>
      <c r="M279" s="19"/>
    </row>
    <row r="280" spans="1:13" ht="21" customHeight="1" x14ac:dyDescent="0.2">
      <c r="A280" s="19"/>
      <c r="B280" s="33"/>
      <c r="C280" s="100"/>
      <c r="D280" s="19"/>
      <c r="E280" s="19"/>
      <c r="F280" s="19"/>
      <c r="G280" s="19"/>
      <c r="H280" s="19"/>
      <c r="I280" s="19"/>
      <c r="J280" s="19"/>
      <c r="K280" s="19"/>
      <c r="L280" s="19"/>
      <c r="M280" s="19"/>
    </row>
    <row r="281" spans="1:13" ht="21" customHeight="1" x14ac:dyDescent="0.2">
      <c r="A281" s="19"/>
      <c r="B281" s="33"/>
      <c r="C281" s="100"/>
      <c r="D281" s="19"/>
      <c r="E281" s="19"/>
      <c r="F281" s="19"/>
      <c r="G281" s="19"/>
      <c r="H281" s="19"/>
      <c r="I281" s="19"/>
      <c r="J281" s="19"/>
      <c r="K281" s="19"/>
      <c r="L281" s="19"/>
      <c r="M281" s="19"/>
    </row>
    <row r="282" spans="1:13" ht="21" customHeight="1" x14ac:dyDescent="0.2">
      <c r="A282" s="19"/>
      <c r="B282" s="33"/>
      <c r="C282" s="100"/>
      <c r="D282" s="19"/>
      <c r="E282" s="19"/>
      <c r="F282" s="19"/>
      <c r="G282" s="19"/>
      <c r="H282" s="19"/>
      <c r="I282" s="19"/>
      <c r="J282" s="19"/>
      <c r="K282" s="19"/>
      <c r="L282" s="19"/>
      <c r="M282" s="19"/>
    </row>
    <row r="283" spans="1:13" ht="21" customHeight="1" x14ac:dyDescent="0.2">
      <c r="A283" s="19"/>
      <c r="B283" s="33"/>
      <c r="C283" s="100"/>
      <c r="D283" s="19"/>
      <c r="E283" s="19"/>
      <c r="F283" s="19"/>
      <c r="G283" s="19"/>
      <c r="H283" s="19"/>
      <c r="I283" s="19"/>
      <c r="J283" s="19"/>
      <c r="K283" s="19"/>
      <c r="L283" s="19"/>
      <c r="M283" s="19"/>
    </row>
    <row r="284" spans="1:13" ht="21" customHeight="1" x14ac:dyDescent="0.2">
      <c r="A284" s="19"/>
      <c r="B284" s="33"/>
      <c r="C284" s="100"/>
      <c r="D284" s="19"/>
      <c r="E284" s="19"/>
      <c r="F284" s="19"/>
      <c r="G284" s="19"/>
      <c r="H284" s="19"/>
      <c r="I284" s="19"/>
      <c r="J284" s="19"/>
      <c r="K284" s="19"/>
      <c r="L284" s="19"/>
      <c r="M284" s="19"/>
    </row>
    <row r="285" spans="1:13" ht="21" customHeight="1" x14ac:dyDescent="0.2">
      <c r="A285" s="19"/>
      <c r="B285" s="33"/>
      <c r="C285" s="100"/>
      <c r="D285" s="19"/>
      <c r="E285" s="19"/>
      <c r="F285" s="19"/>
      <c r="G285" s="19"/>
      <c r="H285" s="19"/>
      <c r="I285" s="19"/>
      <c r="J285" s="19"/>
      <c r="K285" s="19"/>
      <c r="L285" s="19"/>
      <c r="M285" s="19"/>
    </row>
    <row r="286" spans="1:13" ht="21" customHeight="1" x14ac:dyDescent="0.2">
      <c r="A286" s="19"/>
      <c r="B286" s="33"/>
      <c r="C286" s="100"/>
      <c r="D286" s="19"/>
      <c r="E286" s="19"/>
      <c r="F286" s="19"/>
      <c r="G286" s="19"/>
      <c r="H286" s="19"/>
      <c r="I286" s="19"/>
      <c r="J286" s="19"/>
      <c r="K286" s="19"/>
      <c r="L286" s="19"/>
      <c r="M286" s="19"/>
    </row>
    <row r="287" spans="1:13" ht="21" customHeight="1" x14ac:dyDescent="0.2">
      <c r="A287" s="19"/>
      <c r="B287" s="33"/>
      <c r="C287" s="100"/>
      <c r="D287" s="19"/>
      <c r="E287" s="19"/>
      <c r="F287" s="19"/>
      <c r="G287" s="19"/>
      <c r="H287" s="19"/>
      <c r="I287" s="19"/>
      <c r="J287" s="19"/>
      <c r="K287" s="19"/>
      <c r="L287" s="19"/>
      <c r="M287" s="19"/>
    </row>
    <row r="288" spans="1:13" ht="21" customHeight="1" x14ac:dyDescent="0.2">
      <c r="A288" s="19"/>
      <c r="B288" s="33"/>
      <c r="C288" s="100"/>
      <c r="D288" s="19"/>
      <c r="E288" s="19"/>
      <c r="F288" s="19"/>
      <c r="G288" s="19"/>
      <c r="H288" s="19"/>
      <c r="I288" s="19"/>
      <c r="J288" s="19"/>
      <c r="K288" s="19"/>
      <c r="L288" s="19"/>
      <c r="M288" s="19"/>
    </row>
    <row r="289" spans="1:13" ht="21" customHeight="1" x14ac:dyDescent="0.2">
      <c r="A289" s="19"/>
      <c r="B289" s="33"/>
      <c r="C289" s="100"/>
      <c r="D289" s="19"/>
      <c r="E289" s="19"/>
      <c r="F289" s="19"/>
      <c r="G289" s="19"/>
      <c r="H289" s="19"/>
      <c r="I289" s="19"/>
      <c r="J289" s="19"/>
      <c r="K289" s="19"/>
      <c r="L289" s="19"/>
      <c r="M289" s="19"/>
    </row>
    <row r="290" spans="1:13" ht="21" customHeight="1" x14ac:dyDescent="0.2">
      <c r="A290" s="19"/>
      <c r="B290" s="33"/>
      <c r="C290" s="100"/>
      <c r="D290" s="19"/>
      <c r="E290" s="19"/>
      <c r="F290" s="19"/>
      <c r="G290" s="19"/>
      <c r="H290" s="19"/>
      <c r="I290" s="19"/>
      <c r="J290" s="19"/>
      <c r="K290" s="19"/>
      <c r="L290" s="19"/>
      <c r="M290" s="19"/>
    </row>
    <row r="291" spans="1:13" ht="21" customHeight="1" x14ac:dyDescent="0.2">
      <c r="A291" s="19"/>
      <c r="B291" s="33"/>
      <c r="C291" s="100"/>
      <c r="D291" s="19"/>
      <c r="E291" s="19"/>
      <c r="F291" s="19"/>
      <c r="G291" s="19"/>
      <c r="H291" s="19"/>
      <c r="I291" s="19"/>
      <c r="J291" s="19"/>
      <c r="K291" s="19"/>
      <c r="L291" s="19"/>
      <c r="M291" s="19"/>
    </row>
    <row r="292" spans="1:13" ht="21" customHeight="1" x14ac:dyDescent="0.2">
      <c r="A292" s="19"/>
      <c r="B292" s="33"/>
      <c r="C292" s="100"/>
      <c r="D292" s="19"/>
      <c r="E292" s="19"/>
      <c r="F292" s="19"/>
      <c r="G292" s="19"/>
      <c r="H292" s="19"/>
      <c r="I292" s="19"/>
      <c r="J292" s="19"/>
      <c r="K292" s="19"/>
      <c r="L292" s="19"/>
      <c r="M292" s="19"/>
    </row>
    <row r="293" spans="1:13" ht="21" customHeight="1" x14ac:dyDescent="0.2">
      <c r="A293" s="19"/>
      <c r="B293" s="33"/>
      <c r="C293" s="100"/>
      <c r="D293" s="19"/>
      <c r="E293" s="19"/>
      <c r="F293" s="19"/>
      <c r="G293" s="19"/>
      <c r="H293" s="19"/>
      <c r="I293" s="19"/>
      <c r="J293" s="19"/>
      <c r="K293" s="19"/>
      <c r="L293" s="19"/>
      <c r="M293" s="19"/>
    </row>
    <row r="294" spans="1:13" ht="21" customHeight="1" x14ac:dyDescent="0.2">
      <c r="A294" s="19"/>
      <c r="B294" s="33"/>
      <c r="C294" s="100"/>
      <c r="D294" s="19"/>
      <c r="E294" s="19"/>
      <c r="F294" s="19"/>
      <c r="G294" s="19"/>
      <c r="H294" s="19"/>
      <c r="I294" s="19"/>
      <c r="J294" s="19"/>
      <c r="K294" s="19"/>
      <c r="L294" s="19"/>
      <c r="M294" s="19"/>
    </row>
    <row r="295" spans="1:13" ht="21" customHeight="1" x14ac:dyDescent="0.2">
      <c r="A295" s="19"/>
      <c r="B295" s="33"/>
      <c r="C295" s="100"/>
      <c r="D295" s="19"/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1:13" ht="21" customHeight="1" x14ac:dyDescent="0.2">
      <c r="A296" s="19"/>
      <c r="B296" s="33"/>
      <c r="C296" s="100"/>
      <c r="D296" s="19"/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1:13" ht="21" customHeight="1" x14ac:dyDescent="0.2">
      <c r="A297" s="19"/>
      <c r="B297" s="33"/>
      <c r="C297" s="100"/>
      <c r="D297" s="19"/>
      <c r="E297" s="19"/>
      <c r="F297" s="19"/>
      <c r="G297" s="19"/>
      <c r="H297" s="19"/>
      <c r="I297" s="19"/>
      <c r="J297" s="19"/>
      <c r="K297" s="19"/>
      <c r="L297" s="19"/>
      <c r="M297" s="19"/>
    </row>
    <row r="298" spans="1:13" ht="21" customHeight="1" x14ac:dyDescent="0.2">
      <c r="A298" s="19"/>
      <c r="B298" s="33"/>
      <c r="C298" s="100"/>
      <c r="D298" s="19"/>
      <c r="E298" s="19"/>
      <c r="F298" s="19"/>
      <c r="G298" s="19"/>
      <c r="H298" s="19"/>
      <c r="I298" s="19"/>
      <c r="J298" s="19"/>
      <c r="K298" s="19"/>
      <c r="L298" s="19"/>
      <c r="M298" s="19"/>
    </row>
    <row r="299" spans="1:13" ht="21" customHeight="1" x14ac:dyDescent="0.2">
      <c r="A299" s="19"/>
      <c r="B299" s="33"/>
      <c r="C299" s="100"/>
      <c r="D299" s="19"/>
      <c r="E299" s="19"/>
      <c r="F299" s="19"/>
      <c r="G299" s="19"/>
      <c r="H299" s="19"/>
      <c r="I299" s="19"/>
      <c r="J299" s="19"/>
      <c r="K299" s="19"/>
      <c r="L299" s="19"/>
      <c r="M299" s="19"/>
    </row>
    <row r="300" spans="1:13" ht="21" customHeight="1" x14ac:dyDescent="0.2">
      <c r="A300" s="19"/>
      <c r="B300" s="33"/>
      <c r="C300" s="100"/>
      <c r="D300" s="19"/>
      <c r="E300" s="19"/>
      <c r="F300" s="19"/>
      <c r="G300" s="19"/>
      <c r="H300" s="19"/>
      <c r="I300" s="19"/>
      <c r="J300" s="19"/>
      <c r="K300" s="19"/>
      <c r="L300" s="19"/>
      <c r="M300" s="19"/>
    </row>
    <row r="301" spans="1:13" ht="21" customHeight="1" x14ac:dyDescent="0.2">
      <c r="A301" s="19"/>
      <c r="B301" s="33"/>
      <c r="C301" s="100"/>
      <c r="D301" s="19"/>
      <c r="E301" s="19"/>
      <c r="F301" s="19"/>
      <c r="G301" s="19"/>
      <c r="H301" s="19"/>
      <c r="I301" s="19"/>
      <c r="J301" s="19"/>
      <c r="K301" s="19"/>
      <c r="L301" s="19"/>
      <c r="M301" s="19"/>
    </row>
    <row r="302" spans="1:13" ht="21" customHeight="1" x14ac:dyDescent="0.2">
      <c r="A302" s="19"/>
      <c r="B302" s="33"/>
      <c r="C302" s="100"/>
      <c r="D302" s="19"/>
      <c r="E302" s="19"/>
      <c r="F302" s="19"/>
      <c r="G302" s="19"/>
      <c r="H302" s="19"/>
      <c r="I302" s="19"/>
      <c r="J302" s="19"/>
      <c r="K302" s="19"/>
      <c r="L302" s="19"/>
      <c r="M302" s="19"/>
    </row>
    <row r="303" spans="1:13" ht="21" customHeight="1" x14ac:dyDescent="0.2">
      <c r="A303" s="19"/>
      <c r="B303" s="33"/>
      <c r="C303" s="100"/>
      <c r="D303" s="19"/>
      <c r="E303" s="19"/>
      <c r="F303" s="19"/>
      <c r="G303" s="19"/>
      <c r="H303" s="19"/>
      <c r="I303" s="19"/>
      <c r="J303" s="19"/>
      <c r="K303" s="19"/>
      <c r="L303" s="19"/>
      <c r="M303" s="19"/>
    </row>
    <row r="304" spans="1:13" ht="21" customHeight="1" x14ac:dyDescent="0.2">
      <c r="A304" s="19"/>
      <c r="B304" s="33"/>
      <c r="C304" s="100"/>
      <c r="D304" s="19"/>
      <c r="E304" s="19"/>
      <c r="F304" s="19"/>
      <c r="G304" s="19"/>
      <c r="H304" s="19"/>
      <c r="I304" s="19"/>
      <c r="J304" s="19"/>
      <c r="K304" s="19"/>
      <c r="L304" s="19"/>
      <c r="M304" s="19"/>
    </row>
    <row r="305" spans="1:13" ht="21" customHeight="1" x14ac:dyDescent="0.2">
      <c r="A305" s="19"/>
      <c r="B305" s="33"/>
      <c r="C305" s="100"/>
      <c r="D305" s="19"/>
      <c r="E305" s="19"/>
      <c r="F305" s="19"/>
      <c r="G305" s="19"/>
      <c r="H305" s="19"/>
      <c r="I305" s="19"/>
      <c r="J305" s="19"/>
      <c r="K305" s="19"/>
      <c r="L305" s="19"/>
      <c r="M305" s="19"/>
    </row>
    <row r="306" spans="1:13" ht="21" customHeight="1" x14ac:dyDescent="0.2">
      <c r="A306" s="19"/>
      <c r="B306" s="33"/>
      <c r="C306" s="100"/>
      <c r="D306" s="19"/>
      <c r="E306" s="19"/>
      <c r="F306" s="19"/>
      <c r="G306" s="19"/>
      <c r="H306" s="19"/>
      <c r="I306" s="19"/>
      <c r="J306" s="19"/>
      <c r="K306" s="19"/>
      <c r="L306" s="19"/>
      <c r="M306" s="19"/>
    </row>
    <row r="307" spans="1:13" ht="21" customHeight="1" x14ac:dyDescent="0.2">
      <c r="A307" s="19"/>
      <c r="B307" s="33"/>
      <c r="C307" s="100"/>
      <c r="D307" s="19"/>
      <c r="E307" s="19"/>
      <c r="F307" s="19"/>
      <c r="G307" s="19"/>
      <c r="H307" s="19"/>
      <c r="I307" s="19"/>
      <c r="J307" s="19"/>
      <c r="K307" s="19"/>
      <c r="L307" s="19"/>
      <c r="M307" s="19"/>
    </row>
    <row r="308" spans="1:13" ht="21" customHeight="1" x14ac:dyDescent="0.2">
      <c r="A308" s="19"/>
      <c r="B308" s="33"/>
      <c r="C308" s="100"/>
      <c r="D308" s="19"/>
      <c r="E308" s="19"/>
      <c r="F308" s="19"/>
      <c r="G308" s="19"/>
      <c r="H308" s="19"/>
      <c r="I308" s="19"/>
      <c r="J308" s="19"/>
      <c r="K308" s="19"/>
      <c r="L308" s="19"/>
      <c r="M308" s="19"/>
    </row>
    <row r="309" spans="1:13" ht="21" customHeight="1" x14ac:dyDescent="0.2">
      <c r="A309" s="19"/>
      <c r="B309" s="33"/>
      <c r="C309" s="100"/>
      <c r="D309" s="19"/>
      <c r="E309" s="19"/>
      <c r="F309" s="19"/>
      <c r="G309" s="19"/>
      <c r="H309" s="19"/>
      <c r="I309" s="19"/>
      <c r="J309" s="19"/>
      <c r="K309" s="19"/>
      <c r="L309" s="19"/>
      <c r="M309" s="19"/>
    </row>
    <row r="310" spans="1:13" ht="21" customHeight="1" x14ac:dyDescent="0.2">
      <c r="A310" s="19"/>
      <c r="B310" s="33"/>
      <c r="C310" s="100"/>
      <c r="D310" s="19"/>
      <c r="E310" s="19"/>
      <c r="F310" s="19"/>
      <c r="G310" s="19"/>
      <c r="H310" s="19"/>
      <c r="I310" s="19"/>
      <c r="J310" s="19"/>
      <c r="K310" s="19"/>
      <c r="L310" s="19"/>
      <c r="M310" s="19"/>
    </row>
    <row r="311" spans="1:13" ht="21" customHeight="1" x14ac:dyDescent="0.2">
      <c r="A311" s="19"/>
      <c r="B311" s="33"/>
      <c r="C311" s="100"/>
      <c r="D311" s="19"/>
      <c r="E311" s="19"/>
      <c r="F311" s="19"/>
      <c r="G311" s="19"/>
      <c r="H311" s="19"/>
      <c r="I311" s="19"/>
      <c r="J311" s="19"/>
      <c r="K311" s="19"/>
      <c r="L311" s="19"/>
      <c r="M311" s="19"/>
    </row>
    <row r="312" spans="1:13" ht="21" customHeight="1" x14ac:dyDescent="0.2">
      <c r="A312" s="19"/>
      <c r="B312" s="33"/>
      <c r="C312" s="100"/>
      <c r="D312" s="19"/>
      <c r="E312" s="19"/>
      <c r="F312" s="19"/>
      <c r="G312" s="19"/>
      <c r="H312" s="19"/>
      <c r="I312" s="19"/>
      <c r="J312" s="19"/>
      <c r="K312" s="19"/>
      <c r="L312" s="19"/>
      <c r="M312" s="19"/>
    </row>
    <row r="313" spans="1:13" ht="21" customHeight="1" x14ac:dyDescent="0.2">
      <c r="A313" s="19"/>
      <c r="B313" s="33"/>
      <c r="C313" s="100"/>
      <c r="D313" s="19"/>
      <c r="E313" s="19"/>
      <c r="F313" s="19"/>
      <c r="G313" s="19"/>
      <c r="H313" s="19"/>
      <c r="I313" s="19"/>
      <c r="J313" s="19"/>
      <c r="K313" s="19"/>
      <c r="L313" s="19"/>
      <c r="M313" s="19"/>
    </row>
    <row r="314" spans="1:13" ht="21" customHeight="1" x14ac:dyDescent="0.2">
      <c r="A314" s="19"/>
      <c r="B314" s="33"/>
      <c r="C314" s="100"/>
      <c r="D314" s="19"/>
      <c r="E314" s="19"/>
      <c r="F314" s="19"/>
      <c r="G314" s="19"/>
      <c r="H314" s="19"/>
      <c r="I314" s="19"/>
      <c r="J314" s="19"/>
      <c r="K314" s="19"/>
      <c r="L314" s="19"/>
      <c r="M314" s="19"/>
    </row>
    <row r="315" spans="1:13" ht="21" customHeight="1" x14ac:dyDescent="0.2">
      <c r="A315" s="19"/>
      <c r="B315" s="33"/>
      <c r="C315" s="100"/>
      <c r="D315" s="19"/>
      <c r="E315" s="19"/>
      <c r="F315" s="19"/>
      <c r="G315" s="19"/>
      <c r="H315" s="19"/>
      <c r="I315" s="19"/>
      <c r="J315" s="19"/>
      <c r="K315" s="19"/>
      <c r="L315" s="19"/>
      <c r="M315" s="19"/>
    </row>
    <row r="316" spans="1:13" ht="21" customHeight="1" x14ac:dyDescent="0.2">
      <c r="A316" s="19"/>
      <c r="B316" s="33"/>
      <c r="C316" s="100"/>
      <c r="D316" s="19"/>
      <c r="E316" s="19"/>
      <c r="F316" s="19"/>
      <c r="G316" s="19"/>
      <c r="H316" s="19"/>
      <c r="I316" s="19"/>
      <c r="J316" s="19"/>
      <c r="K316" s="19"/>
      <c r="L316" s="19"/>
      <c r="M316" s="19"/>
    </row>
    <row r="317" spans="1:13" ht="21" customHeight="1" x14ac:dyDescent="0.2">
      <c r="A317" s="19"/>
      <c r="B317" s="33"/>
      <c r="C317" s="100"/>
      <c r="D317" s="19"/>
      <c r="E317" s="19"/>
      <c r="F317" s="19"/>
      <c r="G317" s="19"/>
      <c r="H317" s="19"/>
      <c r="I317" s="19"/>
      <c r="J317" s="19"/>
      <c r="K317" s="19"/>
      <c r="L317" s="19"/>
      <c r="M317" s="19"/>
    </row>
    <row r="318" spans="1:13" ht="21" customHeight="1" x14ac:dyDescent="0.2">
      <c r="A318" s="19"/>
      <c r="B318" s="33"/>
      <c r="C318" s="100"/>
      <c r="D318" s="19"/>
      <c r="E318" s="19"/>
      <c r="F318" s="19"/>
      <c r="G318" s="19"/>
      <c r="H318" s="19"/>
      <c r="I318" s="19"/>
      <c r="J318" s="19"/>
      <c r="K318" s="19"/>
      <c r="L318" s="19"/>
      <c r="M318" s="19"/>
    </row>
    <row r="319" spans="1:13" ht="21" customHeight="1" x14ac:dyDescent="0.2">
      <c r="A319" s="19"/>
      <c r="B319" s="33"/>
      <c r="C319" s="100"/>
      <c r="D319" s="19"/>
      <c r="E319" s="19"/>
      <c r="F319" s="19"/>
      <c r="G319" s="19"/>
      <c r="H319" s="19"/>
      <c r="I319" s="19"/>
      <c r="J319" s="19"/>
      <c r="K319" s="19"/>
      <c r="L319" s="19"/>
      <c r="M319" s="19"/>
    </row>
    <row r="320" spans="1:13" ht="21" customHeight="1" x14ac:dyDescent="0.2">
      <c r="A320" s="19"/>
      <c r="B320" s="33"/>
      <c r="C320" s="100"/>
      <c r="D320" s="19"/>
      <c r="E320" s="19"/>
      <c r="F320" s="19"/>
      <c r="G320" s="19"/>
      <c r="H320" s="19"/>
      <c r="I320" s="19"/>
      <c r="J320" s="19"/>
      <c r="K320" s="19"/>
      <c r="L320" s="19"/>
      <c r="M320" s="19"/>
    </row>
    <row r="321" spans="1:13" ht="21" customHeight="1" x14ac:dyDescent="0.2">
      <c r="A321" s="19"/>
      <c r="B321" s="33"/>
      <c r="C321" s="100"/>
      <c r="D321" s="19"/>
      <c r="E321" s="19"/>
      <c r="F321" s="19"/>
      <c r="G321" s="19"/>
      <c r="H321" s="19"/>
      <c r="I321" s="19"/>
      <c r="J321" s="19"/>
      <c r="K321" s="19"/>
      <c r="L321" s="19"/>
      <c r="M321" s="19"/>
    </row>
    <row r="322" spans="1:13" ht="21" customHeight="1" x14ac:dyDescent="0.2">
      <c r="A322" s="19"/>
      <c r="B322" s="33"/>
      <c r="C322" s="100"/>
      <c r="D322" s="19"/>
      <c r="E322" s="19"/>
      <c r="F322" s="19"/>
      <c r="G322" s="19"/>
      <c r="H322" s="19"/>
      <c r="I322" s="19"/>
      <c r="J322" s="19"/>
      <c r="K322" s="19"/>
      <c r="L322" s="19"/>
      <c r="M322" s="19"/>
    </row>
    <row r="323" spans="1:13" ht="21" customHeight="1" x14ac:dyDescent="0.2">
      <c r="A323" s="19"/>
      <c r="B323" s="33"/>
      <c r="C323" s="100"/>
      <c r="D323" s="19"/>
      <c r="E323" s="19"/>
      <c r="F323" s="19"/>
      <c r="G323" s="19"/>
      <c r="H323" s="19"/>
      <c r="I323" s="19"/>
      <c r="J323" s="19"/>
      <c r="K323" s="19"/>
      <c r="L323" s="19"/>
      <c r="M323" s="19"/>
    </row>
    <row r="324" spans="1:13" ht="21" customHeight="1" x14ac:dyDescent="0.2">
      <c r="A324" s="19"/>
      <c r="B324" s="33"/>
      <c r="C324" s="100"/>
      <c r="D324" s="19"/>
      <c r="E324" s="19"/>
      <c r="F324" s="19"/>
      <c r="G324" s="19"/>
      <c r="H324" s="19"/>
      <c r="I324" s="19"/>
      <c r="J324" s="19"/>
      <c r="K324" s="19"/>
      <c r="L324" s="19"/>
      <c r="M324" s="19"/>
    </row>
    <row r="325" spans="1:13" ht="21" customHeight="1" x14ac:dyDescent="0.2">
      <c r="A325" s="19"/>
      <c r="B325" s="33"/>
      <c r="C325" s="100"/>
      <c r="D325" s="19"/>
      <c r="E325" s="19"/>
      <c r="F325" s="19"/>
      <c r="G325" s="19"/>
      <c r="H325" s="19"/>
      <c r="I325" s="19"/>
      <c r="J325" s="19"/>
      <c r="K325" s="19"/>
      <c r="L325" s="19"/>
      <c r="M325" s="19"/>
    </row>
    <row r="326" spans="1:13" ht="21" customHeight="1" x14ac:dyDescent="0.2">
      <c r="A326" s="19"/>
      <c r="B326" s="33"/>
      <c r="C326" s="100"/>
      <c r="D326" s="19"/>
      <c r="E326" s="19"/>
      <c r="F326" s="19"/>
      <c r="G326" s="19"/>
      <c r="H326" s="19"/>
      <c r="I326" s="19"/>
      <c r="J326" s="19"/>
      <c r="K326" s="19"/>
      <c r="L326" s="19"/>
      <c r="M326" s="19"/>
    </row>
    <row r="327" spans="1:13" ht="21" customHeight="1" x14ac:dyDescent="0.2">
      <c r="A327" s="19"/>
      <c r="B327" s="33"/>
      <c r="C327" s="100"/>
      <c r="D327" s="19"/>
      <c r="E327" s="19"/>
      <c r="F327" s="19"/>
      <c r="G327" s="19"/>
      <c r="H327" s="19"/>
      <c r="I327" s="19"/>
      <c r="J327" s="19"/>
      <c r="K327" s="19"/>
      <c r="L327" s="19"/>
      <c r="M327" s="19"/>
    </row>
    <row r="328" spans="1:13" ht="21" customHeight="1" x14ac:dyDescent="0.2">
      <c r="A328" s="19"/>
      <c r="B328" s="33"/>
      <c r="C328" s="100"/>
      <c r="D328" s="19"/>
      <c r="E328" s="19"/>
      <c r="F328" s="19"/>
      <c r="G328" s="19"/>
      <c r="H328" s="19"/>
      <c r="I328" s="19"/>
      <c r="J328" s="19"/>
      <c r="K328" s="19"/>
      <c r="L328" s="19"/>
      <c r="M328" s="19"/>
    </row>
    <row r="329" spans="1:13" ht="21" customHeight="1" x14ac:dyDescent="0.2">
      <c r="A329" s="19"/>
      <c r="B329" s="33"/>
      <c r="C329" s="100"/>
      <c r="D329" s="19"/>
      <c r="E329" s="19"/>
      <c r="F329" s="19"/>
      <c r="G329" s="19"/>
      <c r="H329" s="19"/>
      <c r="I329" s="19"/>
      <c r="J329" s="19"/>
      <c r="K329" s="19"/>
      <c r="L329" s="19"/>
      <c r="M329" s="19"/>
    </row>
    <row r="330" spans="1:13" ht="21" customHeight="1" x14ac:dyDescent="0.2">
      <c r="A330" s="19"/>
      <c r="B330" s="33"/>
      <c r="C330" s="100"/>
      <c r="D330" s="19"/>
      <c r="E330" s="19"/>
      <c r="F330" s="19"/>
      <c r="G330" s="19"/>
      <c r="H330" s="19"/>
      <c r="I330" s="19"/>
      <c r="J330" s="19"/>
      <c r="K330" s="19"/>
      <c r="L330" s="19"/>
      <c r="M330" s="19"/>
    </row>
    <row r="331" spans="1:13" ht="21" customHeight="1" x14ac:dyDescent="0.2">
      <c r="A331" s="19"/>
      <c r="B331" s="33"/>
      <c r="C331" s="100"/>
      <c r="D331" s="19"/>
      <c r="E331" s="19"/>
      <c r="F331" s="19"/>
      <c r="G331" s="19"/>
      <c r="H331" s="19"/>
      <c r="I331" s="19"/>
      <c r="J331" s="19"/>
      <c r="K331" s="19"/>
      <c r="L331" s="19"/>
      <c r="M331" s="19"/>
    </row>
    <row r="332" spans="1:13" ht="21" customHeight="1" x14ac:dyDescent="0.2">
      <c r="A332" s="19"/>
      <c r="B332" s="33"/>
      <c r="C332" s="100"/>
      <c r="D332" s="19"/>
      <c r="E332" s="19"/>
      <c r="F332" s="19"/>
      <c r="G332" s="19"/>
      <c r="H332" s="19"/>
      <c r="I332" s="19"/>
      <c r="J332" s="19"/>
      <c r="K332" s="19"/>
      <c r="L332" s="19"/>
      <c r="M332" s="19"/>
    </row>
    <row r="333" spans="1:13" ht="21" customHeight="1" x14ac:dyDescent="0.2">
      <c r="A333" s="19"/>
      <c r="B333" s="33"/>
      <c r="C333" s="100"/>
      <c r="D333" s="19"/>
      <c r="E333" s="19"/>
      <c r="F333" s="19"/>
      <c r="G333" s="19"/>
      <c r="H333" s="19"/>
      <c r="I333" s="19"/>
      <c r="J333" s="19"/>
      <c r="K333" s="19"/>
      <c r="L333" s="19"/>
      <c r="M333" s="19"/>
    </row>
    <row r="334" spans="1:13" ht="21" customHeight="1" x14ac:dyDescent="0.2">
      <c r="A334" s="19"/>
      <c r="B334" s="33"/>
      <c r="C334" s="100"/>
      <c r="D334" s="19"/>
      <c r="E334" s="19"/>
      <c r="F334" s="19"/>
      <c r="G334" s="19"/>
      <c r="H334" s="19"/>
      <c r="I334" s="19"/>
      <c r="J334" s="19"/>
      <c r="K334" s="19"/>
      <c r="L334" s="19"/>
      <c r="M334" s="19"/>
    </row>
    <row r="335" spans="1:13" ht="21" customHeight="1" x14ac:dyDescent="0.2">
      <c r="A335" s="19"/>
      <c r="B335" s="33"/>
      <c r="C335" s="100"/>
      <c r="D335" s="19"/>
      <c r="E335" s="19"/>
      <c r="F335" s="19"/>
      <c r="G335" s="19"/>
      <c r="H335" s="19"/>
      <c r="I335" s="19"/>
      <c r="J335" s="19"/>
      <c r="K335" s="19"/>
      <c r="L335" s="19"/>
      <c r="M335" s="19"/>
    </row>
    <row r="336" spans="1:13" ht="21" customHeight="1" x14ac:dyDescent="0.2">
      <c r="A336" s="19"/>
      <c r="B336" s="33"/>
      <c r="C336" s="100"/>
      <c r="D336" s="19"/>
      <c r="E336" s="19"/>
      <c r="F336" s="19"/>
      <c r="G336" s="19"/>
      <c r="H336" s="19"/>
      <c r="I336" s="19"/>
      <c r="J336" s="19"/>
      <c r="K336" s="19"/>
      <c r="L336" s="19"/>
      <c r="M336" s="19"/>
    </row>
    <row r="337" spans="1:13" ht="21" customHeight="1" x14ac:dyDescent="0.2">
      <c r="A337" s="19"/>
      <c r="B337" s="33"/>
      <c r="C337" s="100"/>
      <c r="D337" s="19"/>
      <c r="E337" s="19"/>
      <c r="F337" s="19"/>
      <c r="G337" s="19"/>
      <c r="H337" s="19"/>
      <c r="I337" s="19"/>
      <c r="J337" s="19"/>
      <c r="K337" s="19"/>
      <c r="L337" s="19"/>
      <c r="M337" s="19"/>
    </row>
    <row r="338" spans="1:13" ht="21" customHeight="1" x14ac:dyDescent="0.2">
      <c r="A338" s="19"/>
      <c r="B338" s="33"/>
      <c r="C338" s="100"/>
      <c r="D338" s="19"/>
      <c r="E338" s="19"/>
      <c r="F338" s="19"/>
      <c r="G338" s="19"/>
      <c r="H338" s="19"/>
      <c r="I338" s="19"/>
      <c r="J338" s="19"/>
      <c r="K338" s="19"/>
      <c r="L338" s="19"/>
      <c r="M338" s="19"/>
    </row>
    <row r="339" spans="1:13" ht="21" customHeight="1" x14ac:dyDescent="0.2">
      <c r="A339" s="19"/>
      <c r="B339" s="33"/>
      <c r="C339" s="100"/>
      <c r="D339" s="19"/>
      <c r="E339" s="19"/>
      <c r="F339" s="19"/>
      <c r="G339" s="19"/>
      <c r="H339" s="19"/>
      <c r="I339" s="19"/>
      <c r="J339" s="19"/>
      <c r="K339" s="19"/>
      <c r="L339" s="19"/>
      <c r="M339" s="19"/>
    </row>
    <row r="340" spans="1:13" ht="21" customHeight="1" x14ac:dyDescent="0.2">
      <c r="A340" s="19"/>
      <c r="B340" s="33"/>
      <c r="C340" s="100"/>
      <c r="D340" s="19"/>
      <c r="E340" s="19"/>
      <c r="F340" s="19"/>
      <c r="G340" s="19"/>
      <c r="H340" s="19"/>
      <c r="I340" s="19"/>
      <c r="J340" s="19"/>
      <c r="K340" s="19"/>
      <c r="L340" s="19"/>
      <c r="M340" s="19"/>
    </row>
    <row r="341" spans="1:13" ht="21" customHeight="1" x14ac:dyDescent="0.2">
      <c r="A341" s="19"/>
      <c r="B341" s="33"/>
      <c r="C341" s="100"/>
      <c r="D341" s="19"/>
      <c r="E341" s="19"/>
      <c r="F341" s="19"/>
      <c r="G341" s="19"/>
      <c r="H341" s="19"/>
      <c r="I341" s="19"/>
      <c r="J341" s="19"/>
      <c r="K341" s="19"/>
      <c r="L341" s="19"/>
      <c r="M341" s="19"/>
    </row>
    <row r="342" spans="1:13" ht="21" customHeight="1" x14ac:dyDescent="0.2">
      <c r="A342" s="19"/>
      <c r="B342" s="33"/>
      <c r="C342" s="100"/>
      <c r="D342" s="19"/>
      <c r="E342" s="19"/>
      <c r="F342" s="19"/>
      <c r="G342" s="19"/>
      <c r="H342" s="19"/>
      <c r="I342" s="19"/>
      <c r="J342" s="19"/>
      <c r="K342" s="19"/>
      <c r="L342" s="19"/>
      <c r="M342" s="19"/>
    </row>
    <row r="343" spans="1:13" ht="21" customHeight="1" x14ac:dyDescent="0.2">
      <c r="A343" s="19"/>
      <c r="B343" s="33"/>
      <c r="C343" s="100"/>
      <c r="D343" s="19"/>
      <c r="E343" s="19"/>
      <c r="F343" s="19"/>
      <c r="G343" s="19"/>
      <c r="H343" s="19"/>
      <c r="I343" s="19"/>
      <c r="J343" s="19"/>
      <c r="K343" s="19"/>
      <c r="L343" s="19"/>
      <c r="M343" s="19"/>
    </row>
    <row r="344" spans="1:13" ht="21" customHeight="1" x14ac:dyDescent="0.2">
      <c r="A344" s="19"/>
      <c r="B344" s="33"/>
      <c r="C344" s="100"/>
      <c r="D344" s="19"/>
      <c r="E344" s="19"/>
      <c r="F344" s="19"/>
      <c r="G344" s="19"/>
      <c r="H344" s="19"/>
      <c r="I344" s="19"/>
      <c r="J344" s="19"/>
      <c r="K344" s="19"/>
      <c r="L344" s="19"/>
      <c r="M344" s="19"/>
    </row>
    <row r="345" spans="1:13" ht="21" customHeight="1" x14ac:dyDescent="0.2">
      <c r="A345" s="19"/>
      <c r="B345" s="33"/>
      <c r="C345" s="100"/>
      <c r="D345" s="19"/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1:13" ht="21" customHeight="1" x14ac:dyDescent="0.2">
      <c r="A346" s="19"/>
      <c r="B346" s="33"/>
      <c r="C346" s="100"/>
      <c r="D346" s="19"/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1:13" ht="21" customHeight="1" x14ac:dyDescent="0.2">
      <c r="A347" s="19"/>
      <c r="B347" s="33"/>
      <c r="C347" s="100"/>
      <c r="D347" s="19"/>
      <c r="E347" s="19"/>
      <c r="F347" s="19"/>
      <c r="G347" s="19"/>
      <c r="H347" s="19"/>
      <c r="I347" s="19"/>
      <c r="J347" s="19"/>
      <c r="K347" s="19"/>
      <c r="L347" s="19"/>
      <c r="M347" s="19"/>
    </row>
    <row r="348" spans="1:13" ht="21" customHeight="1" x14ac:dyDescent="0.2">
      <c r="A348" s="19"/>
      <c r="B348" s="33"/>
      <c r="C348" s="100"/>
      <c r="D348" s="19"/>
      <c r="E348" s="19"/>
      <c r="F348" s="19"/>
      <c r="G348" s="19"/>
      <c r="H348" s="19"/>
      <c r="I348" s="19"/>
      <c r="J348" s="19"/>
      <c r="K348" s="19"/>
      <c r="L348" s="19"/>
      <c r="M348" s="19"/>
    </row>
    <row r="349" spans="1:13" ht="21" customHeight="1" x14ac:dyDescent="0.2">
      <c r="A349" s="19"/>
      <c r="B349" s="33"/>
      <c r="C349" s="100"/>
      <c r="D349" s="19"/>
      <c r="E349" s="19"/>
      <c r="F349" s="19"/>
      <c r="G349" s="19"/>
      <c r="H349" s="19"/>
      <c r="I349" s="19"/>
      <c r="J349" s="19"/>
      <c r="K349" s="19"/>
      <c r="L349" s="19"/>
      <c r="M349" s="19"/>
    </row>
    <row r="350" spans="1:13" ht="21" customHeight="1" x14ac:dyDescent="0.2">
      <c r="A350" s="19"/>
      <c r="B350" s="33"/>
      <c r="C350" s="100"/>
      <c r="D350" s="19"/>
      <c r="E350" s="19"/>
      <c r="F350" s="19"/>
      <c r="G350" s="19"/>
      <c r="H350" s="19"/>
      <c r="I350" s="19"/>
      <c r="J350" s="19"/>
      <c r="K350" s="19"/>
      <c r="L350" s="19"/>
      <c r="M350" s="19"/>
    </row>
    <row r="351" spans="1:13" ht="21" customHeight="1" x14ac:dyDescent="0.2">
      <c r="A351" s="19"/>
      <c r="B351" s="33"/>
      <c r="C351" s="100"/>
      <c r="D351" s="19"/>
      <c r="E351" s="19"/>
      <c r="F351" s="19"/>
      <c r="G351" s="19"/>
      <c r="H351" s="19"/>
      <c r="I351" s="19"/>
      <c r="J351" s="19"/>
      <c r="K351" s="19"/>
      <c r="L351" s="19"/>
      <c r="M351" s="19"/>
    </row>
    <row r="352" spans="1:13" ht="21" customHeight="1" x14ac:dyDescent="0.2">
      <c r="A352" s="19"/>
      <c r="B352" s="33"/>
      <c r="C352" s="100"/>
      <c r="D352" s="19"/>
      <c r="E352" s="19"/>
      <c r="F352" s="19"/>
      <c r="G352" s="19"/>
      <c r="H352" s="19"/>
      <c r="I352" s="19"/>
      <c r="J352" s="19"/>
      <c r="K352" s="19"/>
      <c r="L352" s="19"/>
      <c r="M352" s="19"/>
    </row>
    <row r="353" spans="1:13" ht="21" customHeight="1" x14ac:dyDescent="0.2">
      <c r="A353" s="19"/>
      <c r="B353" s="33"/>
      <c r="C353" s="100"/>
      <c r="D353" s="19"/>
      <c r="E353" s="19"/>
      <c r="F353" s="19"/>
      <c r="G353" s="19"/>
      <c r="H353" s="19"/>
      <c r="I353" s="19"/>
      <c r="J353" s="19"/>
      <c r="K353" s="19"/>
      <c r="L353" s="19"/>
      <c r="M353" s="19"/>
    </row>
    <row r="354" spans="1:13" ht="21" customHeight="1" x14ac:dyDescent="0.2">
      <c r="A354" s="19"/>
      <c r="B354" s="33"/>
      <c r="C354" s="100"/>
      <c r="D354" s="19"/>
      <c r="E354" s="19"/>
      <c r="F354" s="19"/>
      <c r="G354" s="19"/>
      <c r="H354" s="19"/>
      <c r="I354" s="19"/>
      <c r="J354" s="19"/>
      <c r="K354" s="19"/>
      <c r="L354" s="19"/>
      <c r="M354" s="19"/>
    </row>
    <row r="355" spans="1:13" ht="21" customHeight="1" x14ac:dyDescent="0.2">
      <c r="A355" s="19"/>
      <c r="B355" s="33"/>
      <c r="C355" s="100"/>
      <c r="D355" s="19"/>
      <c r="E355" s="19"/>
      <c r="F355" s="19"/>
      <c r="G355" s="19"/>
      <c r="H355" s="19"/>
      <c r="I355" s="19"/>
      <c r="J355" s="19"/>
      <c r="K355" s="19"/>
      <c r="L355" s="19"/>
      <c r="M355" s="19"/>
    </row>
    <row r="356" spans="1:13" ht="21" customHeight="1" x14ac:dyDescent="0.2">
      <c r="A356" s="19"/>
      <c r="B356" s="33"/>
      <c r="C356" s="100"/>
      <c r="D356" s="19"/>
      <c r="E356" s="19"/>
      <c r="F356" s="19"/>
      <c r="G356" s="19"/>
      <c r="H356" s="19"/>
      <c r="I356" s="19"/>
      <c r="J356" s="19"/>
      <c r="K356" s="19"/>
      <c r="L356" s="19"/>
      <c r="M356" s="19"/>
    </row>
    <row r="357" spans="1:13" ht="21" customHeight="1" x14ac:dyDescent="0.2">
      <c r="A357" s="19"/>
      <c r="B357" s="33"/>
      <c r="C357" s="100"/>
      <c r="D357" s="19"/>
      <c r="E357" s="19"/>
      <c r="F357" s="19"/>
      <c r="G357" s="19"/>
      <c r="H357" s="19"/>
      <c r="I357" s="19"/>
      <c r="J357" s="19"/>
      <c r="K357" s="19"/>
      <c r="L357" s="19"/>
      <c r="M357" s="19"/>
    </row>
    <row r="358" spans="1:13" ht="21" customHeight="1" x14ac:dyDescent="0.2">
      <c r="A358" s="19"/>
      <c r="B358" s="33"/>
      <c r="C358" s="100"/>
      <c r="D358" s="19"/>
      <c r="E358" s="19"/>
      <c r="F358" s="19"/>
      <c r="G358" s="19"/>
      <c r="H358" s="19"/>
      <c r="I358" s="19"/>
      <c r="J358" s="19"/>
      <c r="K358" s="19"/>
      <c r="L358" s="19"/>
      <c r="M358" s="19"/>
    </row>
    <row r="359" spans="1:13" ht="21" customHeight="1" x14ac:dyDescent="0.2">
      <c r="A359" s="19"/>
      <c r="B359" s="33"/>
      <c r="C359" s="100"/>
      <c r="D359" s="19"/>
      <c r="E359" s="19"/>
      <c r="F359" s="19"/>
      <c r="G359" s="19"/>
      <c r="H359" s="19"/>
      <c r="I359" s="19"/>
      <c r="J359" s="19"/>
      <c r="K359" s="19"/>
      <c r="L359" s="19"/>
      <c r="M359" s="19"/>
    </row>
    <row r="360" spans="1:13" ht="21" customHeight="1" x14ac:dyDescent="0.2">
      <c r="A360" s="19"/>
      <c r="B360" s="33"/>
      <c r="C360" s="100"/>
      <c r="D360" s="19"/>
      <c r="E360" s="19"/>
      <c r="F360" s="19"/>
      <c r="G360" s="19"/>
      <c r="H360" s="19"/>
      <c r="I360" s="19"/>
      <c r="J360" s="19"/>
      <c r="K360" s="19"/>
      <c r="L360" s="19"/>
      <c r="M360" s="19"/>
    </row>
    <row r="361" spans="1:13" ht="21" customHeight="1" x14ac:dyDescent="0.2">
      <c r="A361" s="19"/>
      <c r="B361" s="33"/>
      <c r="C361" s="100"/>
      <c r="D361" s="19"/>
      <c r="E361" s="19"/>
      <c r="F361" s="19"/>
      <c r="G361" s="19"/>
      <c r="H361" s="19"/>
      <c r="I361" s="19"/>
      <c r="J361" s="19"/>
      <c r="K361" s="19"/>
      <c r="L361" s="19"/>
      <c r="M361" s="19"/>
    </row>
    <row r="362" spans="1:13" ht="21" customHeight="1" x14ac:dyDescent="0.2">
      <c r="A362" s="19"/>
      <c r="B362" s="33"/>
      <c r="C362" s="100"/>
      <c r="D362" s="19"/>
      <c r="E362" s="19"/>
      <c r="F362" s="19"/>
      <c r="G362" s="19"/>
      <c r="H362" s="19"/>
      <c r="I362" s="19"/>
      <c r="J362" s="19"/>
      <c r="K362" s="19"/>
      <c r="L362" s="19"/>
      <c r="M362" s="19"/>
    </row>
    <row r="363" spans="1:13" ht="21" customHeight="1" x14ac:dyDescent="0.2">
      <c r="A363" s="19"/>
      <c r="B363" s="33"/>
      <c r="C363" s="100"/>
      <c r="D363" s="19"/>
      <c r="E363" s="19"/>
      <c r="F363" s="19"/>
      <c r="G363" s="19"/>
      <c r="H363" s="19"/>
      <c r="I363" s="19"/>
      <c r="J363" s="19"/>
      <c r="K363" s="19"/>
      <c r="L363" s="19"/>
      <c r="M363" s="19"/>
    </row>
    <row r="364" spans="1:13" ht="21" customHeight="1" x14ac:dyDescent="0.2">
      <c r="A364" s="19"/>
      <c r="B364" s="33"/>
      <c r="C364" s="100"/>
      <c r="D364" s="19"/>
      <c r="E364" s="19"/>
      <c r="F364" s="19"/>
      <c r="G364" s="19"/>
      <c r="H364" s="19"/>
      <c r="I364" s="19"/>
      <c r="J364" s="19"/>
      <c r="K364" s="19"/>
      <c r="L364" s="19"/>
      <c r="M364" s="19"/>
    </row>
    <row r="365" spans="1:13" ht="21" customHeight="1" x14ac:dyDescent="0.2">
      <c r="A365" s="19"/>
      <c r="B365" s="33"/>
      <c r="C365" s="100"/>
      <c r="D365" s="19"/>
      <c r="E365" s="19"/>
      <c r="F365" s="19"/>
      <c r="G365" s="19"/>
      <c r="H365" s="19"/>
      <c r="I365" s="19"/>
      <c r="J365" s="19"/>
      <c r="K365" s="19"/>
      <c r="L365" s="19"/>
      <c r="M365" s="19"/>
    </row>
    <row r="366" spans="1:13" ht="21" customHeight="1" x14ac:dyDescent="0.2">
      <c r="A366" s="19"/>
      <c r="B366" s="33"/>
      <c r="C366" s="100"/>
      <c r="D366" s="19"/>
      <c r="E366" s="19"/>
      <c r="F366" s="19"/>
      <c r="G366" s="19"/>
      <c r="H366" s="19"/>
      <c r="I366" s="19"/>
      <c r="J366" s="19"/>
      <c r="K366" s="19"/>
      <c r="L366" s="19"/>
      <c r="M366" s="19"/>
    </row>
    <row r="367" spans="1:13" ht="21" customHeight="1" x14ac:dyDescent="0.2">
      <c r="A367" s="19"/>
      <c r="B367" s="33"/>
      <c r="C367" s="100"/>
      <c r="D367" s="19"/>
      <c r="E367" s="19"/>
      <c r="F367" s="19"/>
      <c r="G367" s="19"/>
      <c r="H367" s="19"/>
      <c r="I367" s="19"/>
      <c r="J367" s="19"/>
      <c r="K367" s="19"/>
      <c r="L367" s="19"/>
      <c r="M367" s="19"/>
    </row>
    <row r="368" spans="1:13" ht="21" customHeight="1" x14ac:dyDescent="0.2">
      <c r="A368" s="19"/>
      <c r="B368" s="33"/>
      <c r="C368" s="100"/>
      <c r="D368" s="19"/>
      <c r="E368" s="19"/>
      <c r="F368" s="19"/>
      <c r="G368" s="19"/>
      <c r="H368" s="19"/>
      <c r="I368" s="19"/>
      <c r="J368" s="19"/>
      <c r="K368" s="19"/>
      <c r="L368" s="19"/>
      <c r="M368" s="19"/>
    </row>
    <row r="369" spans="1:13" ht="21" customHeight="1" x14ac:dyDescent="0.2">
      <c r="A369" s="19"/>
      <c r="B369" s="33"/>
      <c r="C369" s="100"/>
      <c r="D369" s="19"/>
      <c r="E369" s="19"/>
      <c r="F369" s="19"/>
      <c r="G369" s="19"/>
      <c r="H369" s="19"/>
      <c r="I369" s="19"/>
      <c r="J369" s="19"/>
      <c r="K369" s="19"/>
      <c r="L369" s="19"/>
      <c r="M369" s="19"/>
    </row>
    <row r="370" spans="1:13" ht="21" customHeight="1" x14ac:dyDescent="0.2">
      <c r="A370" s="19"/>
      <c r="B370" s="33"/>
      <c r="C370" s="100"/>
      <c r="D370" s="19"/>
      <c r="E370" s="19"/>
      <c r="F370" s="19"/>
      <c r="G370" s="19"/>
      <c r="H370" s="19"/>
      <c r="I370" s="19"/>
      <c r="J370" s="19"/>
      <c r="K370" s="19"/>
      <c r="L370" s="19"/>
      <c r="M370" s="19"/>
    </row>
    <row r="371" spans="1:13" ht="21" customHeight="1" x14ac:dyDescent="0.2">
      <c r="A371" s="19"/>
      <c r="B371" s="33"/>
      <c r="C371" s="100"/>
      <c r="D371" s="19"/>
      <c r="E371" s="19"/>
      <c r="F371" s="19"/>
      <c r="G371" s="19"/>
      <c r="H371" s="19"/>
      <c r="I371" s="19"/>
      <c r="J371" s="19"/>
      <c r="K371" s="19"/>
      <c r="L371" s="19"/>
      <c r="M371" s="19"/>
    </row>
    <row r="372" spans="1:13" ht="21" customHeight="1" x14ac:dyDescent="0.2">
      <c r="A372" s="19"/>
      <c r="B372" s="33"/>
      <c r="C372" s="100"/>
      <c r="D372" s="19"/>
      <c r="E372" s="19"/>
      <c r="F372" s="19"/>
      <c r="G372" s="19"/>
      <c r="H372" s="19"/>
      <c r="I372" s="19"/>
      <c r="J372" s="19"/>
      <c r="K372" s="19"/>
      <c r="L372" s="19"/>
      <c r="M372" s="19"/>
    </row>
    <row r="373" spans="1:13" ht="21" customHeight="1" x14ac:dyDescent="0.2">
      <c r="A373" s="19"/>
      <c r="B373" s="33"/>
      <c r="C373" s="100"/>
      <c r="D373" s="19"/>
      <c r="E373" s="19"/>
      <c r="F373" s="19"/>
      <c r="G373" s="19"/>
      <c r="H373" s="19"/>
      <c r="I373" s="19"/>
      <c r="J373" s="19"/>
      <c r="K373" s="19"/>
      <c r="L373" s="19"/>
      <c r="M373" s="19"/>
    </row>
    <row r="374" spans="1:13" ht="21" customHeight="1" x14ac:dyDescent="0.2">
      <c r="A374" s="19"/>
      <c r="B374" s="33"/>
      <c r="C374" s="100"/>
      <c r="D374" s="19"/>
      <c r="E374" s="19"/>
      <c r="F374" s="19"/>
      <c r="G374" s="19"/>
      <c r="H374" s="19"/>
      <c r="I374" s="19"/>
      <c r="J374" s="19"/>
      <c r="K374" s="19"/>
      <c r="L374" s="19"/>
      <c r="M374" s="19"/>
    </row>
    <row r="375" spans="1:13" ht="21" customHeight="1" x14ac:dyDescent="0.2">
      <c r="A375" s="19"/>
      <c r="B375" s="33"/>
      <c r="C375" s="100"/>
      <c r="D375" s="19"/>
      <c r="E375" s="19"/>
      <c r="F375" s="19"/>
      <c r="G375" s="19"/>
      <c r="H375" s="19"/>
      <c r="I375" s="19"/>
      <c r="J375" s="19"/>
      <c r="K375" s="19"/>
      <c r="L375" s="19"/>
      <c r="M375" s="19"/>
    </row>
    <row r="376" spans="1:13" ht="21" customHeight="1" x14ac:dyDescent="0.2">
      <c r="A376" s="19"/>
      <c r="B376" s="33"/>
      <c r="C376" s="100"/>
      <c r="D376" s="19"/>
      <c r="E376" s="19"/>
      <c r="F376" s="19"/>
      <c r="G376" s="19"/>
      <c r="H376" s="19"/>
      <c r="I376" s="19"/>
      <c r="J376" s="19"/>
      <c r="K376" s="19"/>
      <c r="L376" s="19"/>
      <c r="M376" s="19"/>
    </row>
    <row r="377" spans="1:13" ht="21" customHeight="1" x14ac:dyDescent="0.2">
      <c r="A377" s="19"/>
      <c r="B377" s="33"/>
      <c r="C377" s="100"/>
      <c r="D377" s="19"/>
      <c r="E377" s="19"/>
      <c r="F377" s="19"/>
      <c r="G377" s="19"/>
      <c r="H377" s="19"/>
      <c r="I377" s="19"/>
      <c r="J377" s="19"/>
      <c r="K377" s="19"/>
      <c r="L377" s="19"/>
      <c r="M377" s="19"/>
    </row>
    <row r="378" spans="1:13" ht="21" customHeight="1" x14ac:dyDescent="0.2">
      <c r="A378" s="19"/>
      <c r="B378" s="33"/>
      <c r="C378" s="100"/>
      <c r="D378" s="19"/>
      <c r="E378" s="19"/>
      <c r="F378" s="19"/>
      <c r="G378" s="19"/>
      <c r="H378" s="19"/>
      <c r="I378" s="19"/>
      <c r="J378" s="19"/>
      <c r="K378" s="19"/>
      <c r="L378" s="19"/>
      <c r="M378" s="19"/>
    </row>
    <row r="379" spans="1:13" ht="21" customHeight="1" x14ac:dyDescent="0.2">
      <c r="A379" s="19"/>
      <c r="B379" s="33"/>
      <c r="C379" s="100"/>
      <c r="D379" s="19"/>
      <c r="E379" s="19"/>
      <c r="F379" s="19"/>
      <c r="G379" s="19"/>
      <c r="H379" s="19"/>
      <c r="I379" s="19"/>
      <c r="J379" s="19"/>
      <c r="K379" s="19"/>
      <c r="L379" s="19"/>
      <c r="M379" s="19"/>
    </row>
    <row r="380" spans="1:13" ht="21" customHeight="1" x14ac:dyDescent="0.2">
      <c r="A380" s="19"/>
      <c r="B380" s="33"/>
      <c r="C380" s="100"/>
      <c r="D380" s="19"/>
      <c r="E380" s="19"/>
      <c r="F380" s="19"/>
      <c r="G380" s="19"/>
      <c r="H380" s="19"/>
      <c r="I380" s="19"/>
      <c r="J380" s="19"/>
      <c r="K380" s="19"/>
      <c r="L380" s="19"/>
      <c r="M380" s="19"/>
    </row>
    <row r="381" spans="1:13" ht="21" customHeight="1" x14ac:dyDescent="0.2">
      <c r="A381" s="19"/>
      <c r="B381" s="33"/>
      <c r="C381" s="100"/>
      <c r="D381" s="19"/>
      <c r="E381" s="19"/>
      <c r="F381" s="19"/>
      <c r="G381" s="19"/>
      <c r="H381" s="19"/>
      <c r="I381" s="19"/>
      <c r="J381" s="19"/>
      <c r="K381" s="19"/>
      <c r="L381" s="19"/>
      <c r="M381" s="19"/>
    </row>
    <row r="382" spans="1:13" ht="21" customHeight="1" x14ac:dyDescent="0.2">
      <c r="A382" s="19"/>
      <c r="B382" s="33"/>
      <c r="C382" s="100"/>
      <c r="D382" s="19"/>
      <c r="E382" s="19"/>
      <c r="F382" s="19"/>
      <c r="G382" s="19"/>
      <c r="H382" s="19"/>
      <c r="I382" s="19"/>
      <c r="J382" s="19"/>
      <c r="K382" s="19"/>
      <c r="L382" s="19"/>
      <c r="M382" s="19"/>
    </row>
    <row r="383" spans="1:13" ht="21" customHeight="1" x14ac:dyDescent="0.2">
      <c r="A383" s="19"/>
      <c r="B383" s="33"/>
      <c r="C383" s="100"/>
      <c r="D383" s="19"/>
      <c r="E383" s="19"/>
      <c r="F383" s="19"/>
      <c r="G383" s="19"/>
      <c r="H383" s="19"/>
      <c r="I383" s="19"/>
      <c r="J383" s="19"/>
      <c r="K383" s="19"/>
      <c r="L383" s="19"/>
      <c r="M383" s="19"/>
    </row>
    <row r="384" spans="1:13" ht="21" customHeight="1" x14ac:dyDescent="0.2">
      <c r="A384" s="19"/>
      <c r="B384" s="33"/>
      <c r="C384" s="100"/>
      <c r="D384" s="19"/>
      <c r="E384" s="19"/>
      <c r="F384" s="19"/>
      <c r="G384" s="19"/>
      <c r="H384" s="19"/>
      <c r="I384" s="19"/>
      <c r="J384" s="19"/>
      <c r="K384" s="19"/>
      <c r="L384" s="19"/>
      <c r="M384" s="19"/>
    </row>
    <row r="385" spans="1:13" ht="21" customHeight="1" x14ac:dyDescent="0.2">
      <c r="A385" s="19"/>
      <c r="B385" s="33"/>
      <c r="C385" s="100"/>
      <c r="D385" s="19"/>
      <c r="E385" s="19"/>
      <c r="F385" s="19"/>
      <c r="G385" s="19"/>
      <c r="H385" s="19"/>
      <c r="I385" s="19"/>
      <c r="J385" s="19"/>
      <c r="K385" s="19"/>
      <c r="L385" s="19"/>
      <c r="M385" s="19"/>
    </row>
    <row r="386" spans="1:13" ht="21" customHeight="1" x14ac:dyDescent="0.2">
      <c r="A386" s="19"/>
      <c r="B386" s="33"/>
      <c r="C386" s="100"/>
      <c r="D386" s="19"/>
      <c r="E386" s="19"/>
      <c r="F386" s="19"/>
      <c r="G386" s="19"/>
      <c r="H386" s="19"/>
      <c r="I386" s="19"/>
      <c r="J386" s="19"/>
      <c r="K386" s="19"/>
      <c r="L386" s="19"/>
      <c r="M386" s="19"/>
    </row>
    <row r="387" spans="1:13" ht="21" customHeight="1" x14ac:dyDescent="0.2">
      <c r="A387" s="19"/>
      <c r="B387" s="33"/>
      <c r="C387" s="100"/>
      <c r="D387" s="19"/>
      <c r="E387" s="19"/>
      <c r="F387" s="19"/>
      <c r="G387" s="19"/>
      <c r="H387" s="19"/>
      <c r="I387" s="19"/>
      <c r="J387" s="19"/>
      <c r="K387" s="19"/>
      <c r="L387" s="19"/>
      <c r="M387" s="19"/>
    </row>
    <row r="388" spans="1:13" ht="21" customHeight="1" x14ac:dyDescent="0.2">
      <c r="A388" s="19"/>
      <c r="B388" s="33"/>
      <c r="C388" s="100"/>
      <c r="D388" s="19"/>
      <c r="E388" s="19"/>
      <c r="F388" s="19"/>
      <c r="G388" s="19"/>
      <c r="H388" s="19"/>
      <c r="I388" s="19"/>
      <c r="J388" s="19"/>
      <c r="K388" s="19"/>
      <c r="L388" s="19"/>
      <c r="M388" s="19"/>
    </row>
    <row r="389" spans="1:13" ht="21" customHeight="1" x14ac:dyDescent="0.2">
      <c r="A389" s="19"/>
      <c r="B389" s="33"/>
      <c r="C389" s="100"/>
      <c r="D389" s="19"/>
      <c r="E389" s="19"/>
      <c r="F389" s="19"/>
      <c r="G389" s="19"/>
      <c r="H389" s="19"/>
      <c r="I389" s="19"/>
      <c r="J389" s="19"/>
      <c r="K389" s="19"/>
      <c r="L389" s="19"/>
      <c r="M389" s="19"/>
    </row>
    <row r="390" spans="1:13" ht="21" customHeight="1" x14ac:dyDescent="0.2">
      <c r="A390" s="19"/>
      <c r="B390" s="33"/>
      <c r="C390" s="100"/>
      <c r="D390" s="19"/>
      <c r="E390" s="19"/>
      <c r="F390" s="19"/>
      <c r="G390" s="19"/>
      <c r="H390" s="19"/>
      <c r="I390" s="19"/>
      <c r="J390" s="19"/>
      <c r="K390" s="19"/>
      <c r="L390" s="19"/>
      <c r="M390" s="19"/>
    </row>
    <row r="391" spans="1:13" ht="21" customHeight="1" x14ac:dyDescent="0.2">
      <c r="A391" s="19"/>
      <c r="B391" s="33"/>
      <c r="C391" s="100"/>
      <c r="D391" s="19"/>
      <c r="E391" s="19"/>
      <c r="F391" s="19"/>
      <c r="G391" s="19"/>
      <c r="H391" s="19"/>
      <c r="I391" s="19"/>
      <c r="J391" s="19"/>
      <c r="K391" s="19"/>
      <c r="L391" s="19"/>
      <c r="M391" s="19"/>
    </row>
    <row r="392" spans="1:13" ht="21" customHeight="1" x14ac:dyDescent="0.2">
      <c r="A392" s="19"/>
      <c r="B392" s="33"/>
      <c r="C392" s="100"/>
      <c r="D392" s="19"/>
      <c r="E392" s="19"/>
      <c r="F392" s="19"/>
      <c r="G392" s="19"/>
      <c r="H392" s="19"/>
      <c r="I392" s="19"/>
      <c r="J392" s="19"/>
      <c r="K392" s="19"/>
      <c r="L392" s="19"/>
      <c r="M392" s="19"/>
    </row>
    <row r="393" spans="1:13" ht="21" customHeight="1" x14ac:dyDescent="0.2">
      <c r="A393" s="19"/>
      <c r="B393" s="33"/>
      <c r="C393" s="100"/>
      <c r="D393" s="19"/>
      <c r="E393" s="19"/>
      <c r="F393" s="19"/>
      <c r="G393" s="19"/>
      <c r="H393" s="19"/>
      <c r="I393" s="19"/>
      <c r="J393" s="19"/>
      <c r="K393" s="19"/>
      <c r="L393" s="19"/>
      <c r="M393" s="19"/>
    </row>
    <row r="394" spans="1:13" ht="21" customHeight="1" x14ac:dyDescent="0.2">
      <c r="A394" s="19"/>
      <c r="B394" s="33"/>
      <c r="C394" s="100"/>
      <c r="D394" s="19"/>
      <c r="E394" s="19"/>
      <c r="F394" s="19"/>
      <c r="G394" s="19"/>
      <c r="H394" s="19"/>
      <c r="I394" s="19"/>
      <c r="J394" s="19"/>
      <c r="K394" s="19"/>
      <c r="L394" s="19"/>
      <c r="M394" s="19"/>
    </row>
    <row r="395" spans="1:13" ht="21" customHeight="1" x14ac:dyDescent="0.2">
      <c r="A395" s="19"/>
      <c r="B395" s="33"/>
      <c r="C395" s="100"/>
      <c r="D395" s="19"/>
      <c r="E395" s="19"/>
      <c r="F395" s="19"/>
      <c r="G395" s="19"/>
      <c r="H395" s="19"/>
      <c r="I395" s="19"/>
      <c r="J395" s="19"/>
      <c r="K395" s="19"/>
      <c r="L395" s="19"/>
      <c r="M395" s="19"/>
    </row>
    <row r="396" spans="1:13" ht="21" customHeight="1" x14ac:dyDescent="0.2">
      <c r="A396" s="19"/>
      <c r="B396" s="33"/>
      <c r="C396" s="100"/>
      <c r="D396" s="19"/>
      <c r="E396" s="19"/>
      <c r="F396" s="19"/>
      <c r="G396" s="19"/>
      <c r="H396" s="19"/>
      <c r="I396" s="19"/>
      <c r="J396" s="19"/>
      <c r="K396" s="19"/>
      <c r="L396" s="19"/>
      <c r="M396" s="19"/>
    </row>
    <row r="397" spans="1:13" ht="21" customHeight="1" x14ac:dyDescent="0.2">
      <c r="A397" s="19"/>
      <c r="B397" s="33"/>
      <c r="C397" s="100"/>
      <c r="D397" s="19"/>
      <c r="E397" s="19"/>
      <c r="F397" s="19"/>
      <c r="G397" s="19"/>
      <c r="H397" s="19"/>
      <c r="I397" s="19"/>
      <c r="J397" s="19"/>
      <c r="K397" s="19"/>
      <c r="L397" s="19"/>
      <c r="M397" s="19"/>
    </row>
    <row r="398" spans="1:13" ht="21" customHeight="1" x14ac:dyDescent="0.2">
      <c r="A398" s="19"/>
      <c r="B398" s="33"/>
      <c r="C398" s="100"/>
      <c r="D398" s="19"/>
      <c r="E398" s="19"/>
      <c r="F398" s="19"/>
      <c r="G398" s="19"/>
      <c r="H398" s="19"/>
      <c r="I398" s="19"/>
      <c r="J398" s="19"/>
      <c r="K398" s="19"/>
      <c r="L398" s="19"/>
      <c r="M398" s="19"/>
    </row>
    <row r="399" spans="1:13" ht="21" customHeight="1" x14ac:dyDescent="0.2">
      <c r="A399" s="19"/>
      <c r="B399" s="33"/>
      <c r="C399" s="100"/>
      <c r="D399" s="19"/>
      <c r="E399" s="19"/>
      <c r="F399" s="19"/>
      <c r="G399" s="19"/>
      <c r="H399" s="19"/>
      <c r="I399" s="19"/>
      <c r="J399" s="19"/>
      <c r="K399" s="19"/>
      <c r="L399" s="19"/>
      <c r="M399" s="19"/>
    </row>
    <row r="400" spans="1:13" ht="21" customHeight="1" x14ac:dyDescent="0.2">
      <c r="A400" s="19"/>
      <c r="B400" s="33"/>
      <c r="C400" s="100"/>
      <c r="D400" s="19"/>
      <c r="E400" s="19"/>
      <c r="F400" s="19"/>
      <c r="G400" s="19"/>
      <c r="H400" s="19"/>
      <c r="I400" s="19"/>
      <c r="J400" s="19"/>
      <c r="K400" s="19"/>
      <c r="L400" s="19"/>
      <c r="M400" s="19"/>
    </row>
    <row r="401" spans="1:13" ht="21" customHeight="1" x14ac:dyDescent="0.2">
      <c r="A401" s="19"/>
      <c r="B401" s="33"/>
      <c r="C401" s="100"/>
      <c r="D401" s="19"/>
      <c r="E401" s="19"/>
      <c r="F401" s="19"/>
      <c r="G401" s="19"/>
      <c r="H401" s="19"/>
      <c r="I401" s="19"/>
      <c r="J401" s="19"/>
      <c r="K401" s="19"/>
      <c r="L401" s="19"/>
      <c r="M401" s="19"/>
    </row>
    <row r="402" spans="1:13" ht="21" customHeight="1" x14ac:dyDescent="0.2">
      <c r="A402" s="19"/>
      <c r="B402" s="33"/>
      <c r="C402" s="100"/>
      <c r="D402" s="19"/>
      <c r="E402" s="19"/>
      <c r="F402" s="19"/>
      <c r="G402" s="19"/>
      <c r="H402" s="19"/>
      <c r="I402" s="19"/>
      <c r="J402" s="19"/>
      <c r="K402" s="19"/>
      <c r="L402" s="19"/>
      <c r="M402" s="19"/>
    </row>
    <row r="403" spans="1:13" ht="21" customHeight="1" x14ac:dyDescent="0.2">
      <c r="A403" s="19"/>
      <c r="B403" s="33"/>
      <c r="C403" s="100"/>
      <c r="D403" s="19"/>
      <c r="E403" s="19"/>
      <c r="F403" s="19"/>
      <c r="G403" s="19"/>
      <c r="H403" s="19"/>
      <c r="I403" s="19"/>
      <c r="J403" s="19"/>
      <c r="K403" s="19"/>
      <c r="L403" s="19"/>
      <c r="M403" s="19"/>
    </row>
    <row r="404" spans="1:13" ht="21" customHeight="1" x14ac:dyDescent="0.2">
      <c r="A404" s="19"/>
      <c r="B404" s="33"/>
      <c r="C404" s="100"/>
      <c r="D404" s="19"/>
      <c r="E404" s="19"/>
      <c r="F404" s="19"/>
      <c r="G404" s="19"/>
      <c r="H404" s="19"/>
      <c r="I404" s="19"/>
      <c r="J404" s="19"/>
      <c r="K404" s="19"/>
      <c r="L404" s="19"/>
      <c r="M404" s="19"/>
    </row>
    <row r="405" spans="1:13" ht="21" customHeight="1" x14ac:dyDescent="0.2">
      <c r="A405" s="19"/>
      <c r="B405" s="33"/>
      <c r="C405" s="100"/>
      <c r="D405" s="19"/>
      <c r="E405" s="19"/>
      <c r="F405" s="19"/>
      <c r="G405" s="19"/>
      <c r="H405" s="19"/>
      <c r="I405" s="19"/>
      <c r="J405" s="19"/>
      <c r="K405" s="19"/>
      <c r="L405" s="19"/>
      <c r="M405" s="19"/>
    </row>
    <row r="406" spans="1:13" ht="21" customHeight="1" x14ac:dyDescent="0.2">
      <c r="A406" s="19"/>
      <c r="B406" s="33"/>
      <c r="C406" s="100"/>
      <c r="D406" s="19"/>
      <c r="E406" s="19"/>
      <c r="F406" s="19"/>
      <c r="G406" s="19"/>
      <c r="H406" s="19"/>
      <c r="I406" s="19"/>
      <c r="J406" s="19"/>
      <c r="K406" s="19"/>
      <c r="L406" s="19"/>
      <c r="M406" s="19"/>
    </row>
    <row r="407" spans="1:13" ht="21" customHeight="1" x14ac:dyDescent="0.2">
      <c r="A407" s="19"/>
      <c r="B407" s="33"/>
      <c r="C407" s="100"/>
      <c r="D407" s="19"/>
      <c r="E407" s="19"/>
      <c r="F407" s="19"/>
      <c r="G407" s="19"/>
      <c r="H407" s="19"/>
      <c r="I407" s="19"/>
      <c r="J407" s="19"/>
      <c r="K407" s="19"/>
      <c r="L407" s="19"/>
      <c r="M407" s="19"/>
    </row>
    <row r="408" spans="1:13" ht="21" customHeight="1" x14ac:dyDescent="0.2">
      <c r="A408" s="19"/>
      <c r="B408" s="33"/>
      <c r="C408" s="100"/>
      <c r="D408" s="19"/>
      <c r="E408" s="19"/>
      <c r="F408" s="19"/>
      <c r="G408" s="19"/>
      <c r="H408" s="19"/>
      <c r="I408" s="19"/>
      <c r="J408" s="19"/>
      <c r="K408" s="19"/>
      <c r="L408" s="19"/>
      <c r="M408" s="19"/>
    </row>
    <row r="409" spans="1:13" ht="21" customHeight="1" x14ac:dyDescent="0.2">
      <c r="A409" s="19"/>
      <c r="B409" s="33"/>
      <c r="C409" s="100"/>
      <c r="D409" s="19"/>
      <c r="E409" s="19"/>
      <c r="F409" s="19"/>
      <c r="G409" s="19"/>
      <c r="H409" s="19"/>
      <c r="I409" s="19"/>
      <c r="J409" s="19"/>
      <c r="K409" s="19"/>
      <c r="L409" s="19"/>
      <c r="M409" s="19"/>
    </row>
    <row r="410" spans="1:13" ht="21" customHeight="1" x14ac:dyDescent="0.2">
      <c r="A410" s="19"/>
      <c r="B410" s="33"/>
      <c r="C410" s="100"/>
      <c r="D410" s="19"/>
      <c r="E410" s="19"/>
      <c r="F410" s="19"/>
      <c r="G410" s="19"/>
      <c r="H410" s="19"/>
      <c r="I410" s="19"/>
      <c r="J410" s="19"/>
      <c r="K410" s="19"/>
      <c r="L410" s="19"/>
      <c r="M410" s="19"/>
    </row>
    <row r="411" spans="1:13" ht="21" customHeight="1" x14ac:dyDescent="0.2">
      <c r="A411" s="19"/>
      <c r="B411" s="33"/>
      <c r="C411" s="100"/>
      <c r="D411" s="19"/>
      <c r="E411" s="19"/>
      <c r="F411" s="19"/>
      <c r="G411" s="19"/>
      <c r="H411" s="19"/>
      <c r="I411" s="19"/>
      <c r="J411" s="19"/>
      <c r="K411" s="19"/>
      <c r="L411" s="19"/>
      <c r="M411" s="19"/>
    </row>
    <row r="412" spans="1:13" ht="21" customHeight="1" x14ac:dyDescent="0.2">
      <c r="A412" s="19"/>
      <c r="B412" s="33"/>
      <c r="C412" s="100"/>
      <c r="D412" s="19"/>
      <c r="E412" s="19"/>
      <c r="F412" s="19"/>
      <c r="G412" s="19"/>
      <c r="H412" s="19"/>
      <c r="I412" s="19"/>
      <c r="J412" s="19"/>
      <c r="K412" s="19"/>
      <c r="L412" s="19"/>
      <c r="M412" s="19"/>
    </row>
    <row r="413" spans="1:13" ht="21" customHeight="1" x14ac:dyDescent="0.2">
      <c r="A413" s="19"/>
      <c r="B413" s="33"/>
      <c r="C413" s="100"/>
      <c r="D413" s="19"/>
      <c r="E413" s="19"/>
      <c r="F413" s="19"/>
      <c r="G413" s="19"/>
      <c r="H413" s="19"/>
      <c r="I413" s="19"/>
      <c r="J413" s="19"/>
      <c r="K413" s="19"/>
      <c r="L413" s="19"/>
      <c r="M413" s="19"/>
    </row>
    <row r="414" spans="1:13" ht="21" customHeight="1" x14ac:dyDescent="0.2">
      <c r="A414" s="19"/>
      <c r="B414" s="33"/>
      <c r="C414" s="100"/>
      <c r="D414" s="19"/>
      <c r="E414" s="19"/>
      <c r="F414" s="19"/>
      <c r="G414" s="19"/>
      <c r="H414" s="19"/>
      <c r="I414" s="19"/>
      <c r="J414" s="19"/>
      <c r="K414" s="19"/>
      <c r="L414" s="19"/>
      <c r="M414" s="19"/>
    </row>
    <row r="415" spans="1:13" ht="21" customHeight="1" x14ac:dyDescent="0.2">
      <c r="A415" s="19"/>
      <c r="B415" s="33"/>
      <c r="C415" s="100"/>
      <c r="D415" s="19"/>
      <c r="E415" s="19"/>
      <c r="F415" s="19"/>
      <c r="G415" s="19"/>
      <c r="H415" s="19"/>
      <c r="I415" s="19"/>
      <c r="J415" s="19"/>
      <c r="K415" s="19"/>
      <c r="L415" s="19"/>
      <c r="M415" s="19"/>
    </row>
    <row r="416" spans="1:13" ht="21" customHeight="1" x14ac:dyDescent="0.2">
      <c r="A416" s="19"/>
      <c r="B416" s="33"/>
      <c r="C416" s="100"/>
      <c r="D416" s="19"/>
      <c r="E416" s="19"/>
      <c r="F416" s="19"/>
      <c r="G416" s="19"/>
      <c r="H416" s="19"/>
      <c r="I416" s="19"/>
      <c r="J416" s="19"/>
      <c r="K416" s="19"/>
      <c r="L416" s="19"/>
      <c r="M416" s="19"/>
    </row>
    <row r="417" spans="1:13" ht="21" customHeight="1" x14ac:dyDescent="0.2">
      <c r="A417" s="19"/>
      <c r="B417" s="33"/>
      <c r="C417" s="100"/>
      <c r="D417" s="19"/>
      <c r="E417" s="19"/>
      <c r="F417" s="19"/>
      <c r="G417" s="19"/>
      <c r="H417" s="19"/>
      <c r="I417" s="19"/>
      <c r="J417" s="19"/>
      <c r="K417" s="19"/>
      <c r="L417" s="19"/>
      <c r="M417" s="19"/>
    </row>
    <row r="418" spans="1:13" ht="21" customHeight="1" x14ac:dyDescent="0.2">
      <c r="A418" s="19"/>
      <c r="B418" s="33"/>
      <c r="C418" s="100"/>
      <c r="D418" s="19"/>
      <c r="E418" s="19"/>
      <c r="F418" s="19"/>
      <c r="G418" s="19"/>
      <c r="H418" s="19"/>
      <c r="I418" s="19"/>
      <c r="J418" s="19"/>
      <c r="K418" s="19"/>
      <c r="L418" s="19"/>
      <c r="M418" s="19"/>
    </row>
    <row r="419" spans="1:13" ht="21" customHeight="1" x14ac:dyDescent="0.2">
      <c r="A419" s="19"/>
      <c r="B419" s="33"/>
      <c r="C419" s="100"/>
      <c r="D419" s="19"/>
      <c r="E419" s="19"/>
      <c r="F419" s="19"/>
      <c r="G419" s="19"/>
      <c r="H419" s="19"/>
      <c r="I419" s="19"/>
      <c r="J419" s="19"/>
      <c r="K419" s="19"/>
      <c r="L419" s="19"/>
      <c r="M419" s="19"/>
    </row>
    <row r="420" spans="1:13" ht="21" customHeight="1" x14ac:dyDescent="0.2">
      <c r="A420" s="19"/>
      <c r="B420" s="33"/>
      <c r="C420" s="100"/>
      <c r="D420" s="19"/>
      <c r="E420" s="19"/>
      <c r="F420" s="19"/>
      <c r="G420" s="19"/>
      <c r="H420" s="19"/>
      <c r="I420" s="19"/>
      <c r="J420" s="19"/>
      <c r="K420" s="19"/>
      <c r="L420" s="19"/>
      <c r="M420" s="19"/>
    </row>
    <row r="421" spans="1:13" ht="21" customHeight="1" x14ac:dyDescent="0.2">
      <c r="A421" s="19"/>
      <c r="B421" s="33"/>
      <c r="C421" s="100"/>
      <c r="D421" s="19"/>
      <c r="E421" s="19"/>
      <c r="F421" s="19"/>
      <c r="G421" s="19"/>
      <c r="H421" s="19"/>
      <c r="I421" s="19"/>
      <c r="J421" s="19"/>
      <c r="K421" s="19"/>
      <c r="L421" s="19"/>
      <c r="M421" s="19"/>
    </row>
    <row r="422" spans="1:13" ht="21" customHeight="1" x14ac:dyDescent="0.2">
      <c r="A422" s="19"/>
      <c r="B422" s="33"/>
      <c r="C422" s="100"/>
      <c r="D422" s="19"/>
      <c r="E422" s="19"/>
      <c r="F422" s="19"/>
      <c r="G422" s="19"/>
      <c r="H422" s="19"/>
      <c r="I422" s="19"/>
      <c r="J422" s="19"/>
      <c r="K422" s="19"/>
      <c r="L422" s="19"/>
      <c r="M422" s="19"/>
    </row>
    <row r="423" spans="1:13" ht="21" customHeight="1" x14ac:dyDescent="0.2">
      <c r="A423" s="19"/>
      <c r="B423" s="33"/>
      <c r="C423" s="100"/>
      <c r="D423" s="19"/>
      <c r="E423" s="19"/>
      <c r="F423" s="19"/>
      <c r="G423" s="19"/>
      <c r="H423" s="19"/>
      <c r="I423" s="19"/>
      <c r="J423" s="19"/>
      <c r="K423" s="19"/>
      <c r="L423" s="19"/>
      <c r="M423" s="19"/>
    </row>
    <row r="424" spans="1:13" ht="21" customHeight="1" x14ac:dyDescent="0.2">
      <c r="A424" s="19"/>
      <c r="B424" s="33"/>
      <c r="C424" s="100"/>
      <c r="D424" s="19"/>
      <c r="E424" s="19"/>
      <c r="F424" s="19"/>
      <c r="G424" s="19"/>
      <c r="H424" s="19"/>
      <c r="I424" s="19"/>
      <c r="J424" s="19"/>
      <c r="K424" s="19"/>
      <c r="L424" s="19"/>
      <c r="M424" s="19"/>
    </row>
    <row r="425" spans="1:13" ht="21" customHeight="1" x14ac:dyDescent="0.2">
      <c r="A425" s="19"/>
      <c r="B425" s="33"/>
      <c r="C425" s="100"/>
      <c r="D425" s="19"/>
      <c r="E425" s="19"/>
      <c r="F425" s="19"/>
      <c r="G425" s="19"/>
      <c r="H425" s="19"/>
      <c r="I425" s="19"/>
      <c r="J425" s="19"/>
      <c r="K425" s="19"/>
      <c r="L425" s="19"/>
      <c r="M425" s="19"/>
    </row>
    <row r="426" spans="1:13" ht="21" customHeight="1" x14ac:dyDescent="0.2">
      <c r="A426" s="19"/>
      <c r="B426" s="33"/>
      <c r="C426" s="100"/>
      <c r="D426" s="19"/>
      <c r="E426" s="19"/>
      <c r="F426" s="19"/>
      <c r="G426" s="19"/>
      <c r="H426" s="19"/>
      <c r="I426" s="19"/>
      <c r="J426" s="19"/>
      <c r="K426" s="19"/>
      <c r="L426" s="19"/>
      <c r="M426" s="19"/>
    </row>
    <row r="427" spans="1:13" ht="21" customHeight="1" x14ac:dyDescent="0.2">
      <c r="A427" s="19"/>
      <c r="B427" s="33"/>
      <c r="C427" s="100"/>
      <c r="D427" s="19"/>
      <c r="E427" s="19"/>
      <c r="F427" s="19"/>
      <c r="G427" s="19"/>
      <c r="H427" s="19"/>
      <c r="I427" s="19"/>
      <c r="J427" s="19"/>
      <c r="K427" s="19"/>
      <c r="L427" s="19"/>
      <c r="M427" s="19"/>
    </row>
    <row r="428" spans="1:13" ht="21" customHeight="1" x14ac:dyDescent="0.2">
      <c r="A428" s="19"/>
      <c r="B428" s="33"/>
      <c r="C428" s="100"/>
      <c r="D428" s="19"/>
      <c r="E428" s="19"/>
      <c r="F428" s="19"/>
      <c r="G428" s="19"/>
      <c r="H428" s="19"/>
      <c r="I428" s="19"/>
      <c r="J428" s="19"/>
      <c r="K428" s="19"/>
      <c r="L428" s="19"/>
      <c r="M428" s="19"/>
    </row>
    <row r="429" spans="1:13" ht="21" customHeight="1" x14ac:dyDescent="0.2">
      <c r="A429" s="19"/>
      <c r="B429" s="33"/>
      <c r="C429" s="100"/>
      <c r="D429" s="19"/>
      <c r="E429" s="19"/>
      <c r="F429" s="19"/>
      <c r="G429" s="19"/>
      <c r="H429" s="19"/>
      <c r="I429" s="19"/>
      <c r="J429" s="19"/>
      <c r="K429" s="19"/>
      <c r="L429" s="19"/>
      <c r="M429" s="19"/>
    </row>
    <row r="430" spans="1:13" ht="21" customHeight="1" x14ac:dyDescent="0.2">
      <c r="A430" s="19"/>
      <c r="B430" s="33"/>
      <c r="C430" s="100"/>
      <c r="D430" s="19"/>
      <c r="E430" s="19"/>
      <c r="F430" s="19"/>
      <c r="G430" s="19"/>
      <c r="H430" s="19"/>
      <c r="I430" s="19"/>
      <c r="J430" s="19"/>
      <c r="K430" s="19"/>
      <c r="L430" s="19"/>
      <c r="M430" s="19"/>
    </row>
    <row r="431" spans="1:13" ht="21" customHeight="1" x14ac:dyDescent="0.2">
      <c r="A431" s="19"/>
      <c r="B431" s="33"/>
      <c r="C431" s="100"/>
      <c r="D431" s="19"/>
      <c r="E431" s="19"/>
      <c r="F431" s="19"/>
      <c r="G431" s="19"/>
      <c r="H431" s="19"/>
      <c r="I431" s="19"/>
      <c r="J431" s="19"/>
      <c r="K431" s="19"/>
      <c r="L431" s="19"/>
      <c r="M431" s="19"/>
    </row>
    <row r="432" spans="1:13" ht="21" customHeight="1" x14ac:dyDescent="0.2">
      <c r="A432" s="19"/>
      <c r="B432" s="33"/>
      <c r="C432" s="100"/>
      <c r="D432" s="19"/>
      <c r="E432" s="19"/>
      <c r="F432" s="19"/>
      <c r="G432" s="19"/>
      <c r="H432" s="19"/>
      <c r="I432" s="19"/>
      <c r="J432" s="19"/>
      <c r="K432" s="19"/>
      <c r="L432" s="19"/>
      <c r="M432" s="19"/>
    </row>
    <row r="433" spans="1:13" ht="21" customHeight="1" x14ac:dyDescent="0.2">
      <c r="A433" s="19"/>
      <c r="B433" s="33"/>
      <c r="C433" s="100"/>
      <c r="D433" s="19"/>
      <c r="E433" s="19"/>
      <c r="F433" s="19"/>
      <c r="G433" s="19"/>
      <c r="H433" s="19"/>
      <c r="I433" s="19"/>
      <c r="J433" s="19"/>
      <c r="K433" s="19"/>
      <c r="L433" s="19"/>
      <c r="M433" s="19"/>
    </row>
    <row r="434" spans="1:13" ht="21" customHeight="1" x14ac:dyDescent="0.2">
      <c r="A434" s="19"/>
      <c r="B434" s="33"/>
      <c r="C434" s="100"/>
      <c r="D434" s="19"/>
      <c r="E434" s="19"/>
      <c r="F434" s="19"/>
      <c r="G434" s="19"/>
      <c r="H434" s="19"/>
      <c r="I434" s="19"/>
      <c r="J434" s="19"/>
      <c r="K434" s="19"/>
      <c r="L434" s="19"/>
      <c r="M434" s="19"/>
    </row>
    <row r="435" spans="1:13" ht="21" customHeight="1" x14ac:dyDescent="0.2">
      <c r="A435" s="19"/>
      <c r="B435" s="33"/>
      <c r="C435" s="100"/>
      <c r="D435" s="19"/>
      <c r="E435" s="19"/>
      <c r="F435" s="19"/>
      <c r="G435" s="19"/>
      <c r="H435" s="19"/>
      <c r="I435" s="19"/>
      <c r="J435" s="19"/>
      <c r="K435" s="19"/>
      <c r="L435" s="19"/>
      <c r="M435" s="19"/>
    </row>
    <row r="436" spans="1:13" ht="21" customHeight="1" x14ac:dyDescent="0.2">
      <c r="A436" s="19"/>
      <c r="B436" s="33"/>
      <c r="C436" s="100"/>
      <c r="D436" s="19"/>
      <c r="E436" s="19"/>
      <c r="F436" s="19"/>
      <c r="G436" s="19"/>
      <c r="H436" s="19"/>
      <c r="I436" s="19"/>
      <c r="J436" s="19"/>
      <c r="K436" s="19"/>
      <c r="L436" s="19"/>
      <c r="M436" s="19"/>
    </row>
    <row r="437" spans="1:13" ht="21" customHeight="1" x14ac:dyDescent="0.2">
      <c r="A437" s="19"/>
      <c r="B437" s="33"/>
      <c r="C437" s="100"/>
      <c r="D437" s="19"/>
      <c r="E437" s="19"/>
      <c r="F437" s="19"/>
      <c r="G437" s="19"/>
      <c r="H437" s="19"/>
      <c r="I437" s="19"/>
      <c r="J437" s="19"/>
      <c r="K437" s="19"/>
      <c r="L437" s="19"/>
      <c r="M437" s="19"/>
    </row>
    <row r="438" spans="1:13" ht="21" customHeight="1" x14ac:dyDescent="0.2">
      <c r="A438" s="19"/>
      <c r="B438" s="33"/>
      <c r="C438" s="100"/>
      <c r="D438" s="19"/>
      <c r="E438" s="19"/>
      <c r="F438" s="19"/>
      <c r="G438" s="19"/>
      <c r="H438" s="19"/>
      <c r="I438" s="19"/>
      <c r="J438" s="19"/>
      <c r="K438" s="19"/>
      <c r="L438" s="19"/>
      <c r="M438" s="19"/>
    </row>
    <row r="439" spans="1:13" ht="21" customHeight="1" x14ac:dyDescent="0.2">
      <c r="A439" s="19"/>
      <c r="B439" s="33"/>
      <c r="C439" s="100"/>
      <c r="D439" s="19"/>
      <c r="E439" s="19"/>
      <c r="F439" s="19"/>
      <c r="G439" s="19"/>
      <c r="H439" s="19"/>
      <c r="I439" s="19"/>
      <c r="J439" s="19"/>
      <c r="K439" s="19"/>
      <c r="L439" s="19"/>
      <c r="M439" s="19"/>
    </row>
    <row r="440" spans="1:13" ht="21" customHeight="1" x14ac:dyDescent="0.2">
      <c r="A440" s="19"/>
      <c r="B440" s="33"/>
      <c r="C440" s="100"/>
      <c r="D440" s="19"/>
      <c r="E440" s="19"/>
      <c r="F440" s="19"/>
      <c r="G440" s="19"/>
      <c r="H440" s="19"/>
      <c r="I440" s="19"/>
      <c r="J440" s="19"/>
      <c r="K440" s="19"/>
      <c r="L440" s="19"/>
      <c r="M440" s="19"/>
    </row>
    <row r="441" spans="1:13" ht="21" customHeight="1" x14ac:dyDescent="0.2">
      <c r="A441" s="19"/>
      <c r="B441" s="33"/>
      <c r="C441" s="100"/>
      <c r="D441" s="19"/>
      <c r="E441" s="19"/>
      <c r="F441" s="19"/>
      <c r="G441" s="19"/>
      <c r="H441" s="19"/>
      <c r="I441" s="19"/>
      <c r="J441" s="19"/>
      <c r="K441" s="19"/>
      <c r="L441" s="19"/>
      <c r="M441" s="19"/>
    </row>
    <row r="442" spans="1:13" ht="21" customHeight="1" x14ac:dyDescent="0.2">
      <c r="A442" s="19"/>
      <c r="B442" s="33"/>
      <c r="C442" s="100"/>
      <c r="D442" s="19"/>
      <c r="E442" s="19"/>
      <c r="F442" s="19"/>
      <c r="G442" s="19"/>
      <c r="H442" s="19"/>
      <c r="I442" s="19"/>
      <c r="J442" s="19"/>
      <c r="K442" s="19"/>
      <c r="L442" s="19"/>
      <c r="M442" s="19"/>
    </row>
    <row r="443" spans="1:13" ht="21" customHeight="1" x14ac:dyDescent="0.2">
      <c r="A443" s="19"/>
      <c r="B443" s="33"/>
      <c r="C443" s="100"/>
      <c r="D443" s="19"/>
      <c r="E443" s="19"/>
      <c r="F443" s="19"/>
      <c r="G443" s="19"/>
      <c r="H443" s="19"/>
      <c r="I443" s="19"/>
      <c r="J443" s="19"/>
      <c r="K443" s="19"/>
      <c r="L443" s="19"/>
      <c r="M443" s="19"/>
    </row>
    <row r="444" spans="1:13" ht="21" customHeight="1" x14ac:dyDescent="0.2">
      <c r="A444" s="19"/>
      <c r="B444" s="33"/>
      <c r="C444" s="100"/>
      <c r="D444" s="19"/>
      <c r="E444" s="19"/>
      <c r="F444" s="19"/>
      <c r="G444" s="19"/>
      <c r="H444" s="19"/>
      <c r="I444" s="19"/>
      <c r="J444" s="19"/>
      <c r="K444" s="19"/>
      <c r="L444" s="19"/>
      <c r="M444" s="19"/>
    </row>
    <row r="445" spans="1:13" ht="21" customHeight="1" x14ac:dyDescent="0.2">
      <c r="A445" s="19"/>
      <c r="B445" s="33"/>
      <c r="C445" s="100"/>
      <c r="D445" s="19"/>
      <c r="E445" s="19"/>
      <c r="F445" s="19"/>
      <c r="G445" s="19"/>
      <c r="H445" s="19"/>
      <c r="I445" s="19"/>
      <c r="J445" s="19"/>
      <c r="K445" s="19"/>
      <c r="L445" s="19"/>
      <c r="M445" s="19"/>
    </row>
    <row r="446" spans="1:13" ht="21" customHeight="1" x14ac:dyDescent="0.2">
      <c r="A446" s="19"/>
      <c r="B446" s="33"/>
      <c r="C446" s="100"/>
      <c r="D446" s="19"/>
      <c r="E446" s="19"/>
      <c r="F446" s="19"/>
      <c r="G446" s="19"/>
      <c r="H446" s="19"/>
      <c r="I446" s="19"/>
      <c r="J446" s="19"/>
      <c r="K446" s="19"/>
      <c r="L446" s="19"/>
      <c r="M446" s="19"/>
    </row>
    <row r="447" spans="1:13" ht="21" customHeight="1" x14ac:dyDescent="0.2">
      <c r="A447" s="19"/>
      <c r="B447" s="33"/>
      <c r="C447" s="100"/>
      <c r="D447" s="19"/>
      <c r="E447" s="19"/>
      <c r="F447" s="19"/>
      <c r="G447" s="19"/>
      <c r="H447" s="19"/>
      <c r="I447" s="19"/>
      <c r="J447" s="19"/>
      <c r="K447" s="19"/>
      <c r="L447" s="19"/>
      <c r="M447" s="19"/>
    </row>
    <row r="448" spans="1:13" ht="21" customHeight="1" x14ac:dyDescent="0.2">
      <c r="A448" s="19"/>
      <c r="B448" s="33"/>
      <c r="C448" s="100"/>
      <c r="D448" s="19"/>
      <c r="E448" s="19"/>
      <c r="F448" s="19"/>
      <c r="G448" s="19"/>
      <c r="H448" s="19"/>
      <c r="I448" s="19"/>
      <c r="J448" s="19"/>
      <c r="K448" s="19"/>
      <c r="L448" s="19"/>
      <c r="M448" s="19"/>
    </row>
    <row r="449" spans="1:13" ht="21" customHeight="1" x14ac:dyDescent="0.2">
      <c r="A449" s="19"/>
      <c r="B449" s="33"/>
      <c r="C449" s="100"/>
      <c r="D449" s="19"/>
      <c r="E449" s="19"/>
      <c r="F449" s="19"/>
      <c r="G449" s="19"/>
      <c r="H449" s="19"/>
      <c r="I449" s="19"/>
      <c r="J449" s="19"/>
      <c r="K449" s="19"/>
      <c r="L449" s="19"/>
      <c r="M449" s="19"/>
    </row>
    <row r="450" spans="1:13" ht="21" customHeight="1" x14ac:dyDescent="0.2">
      <c r="A450" s="19"/>
      <c r="B450" s="33"/>
      <c r="C450" s="100"/>
      <c r="D450" s="19"/>
      <c r="E450" s="19"/>
      <c r="F450" s="19"/>
      <c r="G450" s="19"/>
      <c r="H450" s="19"/>
      <c r="I450" s="19"/>
      <c r="J450" s="19"/>
      <c r="K450" s="19"/>
      <c r="L450" s="19"/>
      <c r="M450" s="19"/>
    </row>
    <row r="451" spans="1:13" ht="21" customHeight="1" x14ac:dyDescent="0.2">
      <c r="A451" s="19"/>
      <c r="B451" s="33"/>
      <c r="C451" s="100"/>
      <c r="D451" s="19"/>
      <c r="E451" s="19"/>
      <c r="F451" s="19"/>
      <c r="G451" s="19"/>
      <c r="H451" s="19"/>
      <c r="I451" s="19"/>
      <c r="J451" s="19"/>
      <c r="K451" s="19"/>
      <c r="L451" s="19"/>
      <c r="M451" s="19"/>
    </row>
    <row r="452" spans="1:13" ht="21" customHeight="1" x14ac:dyDescent="0.2">
      <c r="A452" s="19"/>
      <c r="B452" s="33"/>
      <c r="C452" s="100"/>
      <c r="D452" s="19"/>
      <c r="E452" s="19"/>
      <c r="F452" s="19"/>
      <c r="G452" s="19"/>
      <c r="H452" s="19"/>
      <c r="I452" s="19"/>
      <c r="J452" s="19"/>
      <c r="K452" s="19"/>
      <c r="L452" s="19"/>
      <c r="M452" s="19"/>
    </row>
    <row r="453" spans="1:13" ht="21" customHeight="1" x14ac:dyDescent="0.2">
      <c r="A453" s="19"/>
      <c r="B453" s="33"/>
      <c r="C453" s="100"/>
      <c r="D453" s="19"/>
      <c r="E453" s="19"/>
      <c r="F453" s="19"/>
      <c r="G453" s="19"/>
      <c r="H453" s="19"/>
      <c r="I453" s="19"/>
      <c r="J453" s="19"/>
      <c r="K453" s="19"/>
      <c r="L453" s="19"/>
      <c r="M453" s="19"/>
    </row>
    <row r="454" spans="1:13" ht="21" customHeight="1" x14ac:dyDescent="0.2">
      <c r="A454" s="19"/>
      <c r="B454" s="33"/>
      <c r="C454" s="100"/>
      <c r="D454" s="19"/>
      <c r="E454" s="19"/>
      <c r="F454" s="19"/>
      <c r="G454" s="19"/>
      <c r="H454" s="19"/>
      <c r="I454" s="19"/>
      <c r="J454" s="19"/>
      <c r="K454" s="19"/>
      <c r="L454" s="19"/>
      <c r="M454" s="19"/>
    </row>
    <row r="455" spans="1:13" ht="21" customHeight="1" x14ac:dyDescent="0.2">
      <c r="A455" s="19"/>
      <c r="B455" s="33"/>
      <c r="C455" s="100"/>
      <c r="D455" s="19"/>
      <c r="E455" s="19"/>
      <c r="F455" s="19"/>
      <c r="G455" s="19"/>
      <c r="H455" s="19"/>
      <c r="I455" s="19"/>
      <c r="J455" s="19"/>
      <c r="K455" s="19"/>
      <c r="L455" s="19"/>
      <c r="M455" s="19"/>
    </row>
    <row r="456" spans="1:13" ht="21" customHeight="1" x14ac:dyDescent="0.2">
      <c r="A456" s="19"/>
      <c r="B456" s="33"/>
      <c r="C456" s="100"/>
      <c r="D456" s="19"/>
      <c r="E456" s="19"/>
      <c r="F456" s="19"/>
      <c r="G456" s="19"/>
      <c r="H456" s="19"/>
      <c r="I456" s="19"/>
      <c r="J456" s="19"/>
      <c r="K456" s="19"/>
      <c r="L456" s="19"/>
      <c r="M456" s="19"/>
    </row>
    <row r="457" spans="1:13" ht="21" customHeight="1" x14ac:dyDescent="0.2">
      <c r="A457" s="19"/>
      <c r="B457" s="33"/>
      <c r="C457" s="100"/>
      <c r="D457" s="19"/>
      <c r="E457" s="19"/>
      <c r="F457" s="19"/>
      <c r="G457" s="19"/>
      <c r="H457" s="19"/>
      <c r="I457" s="19"/>
      <c r="J457" s="19"/>
      <c r="K457" s="19"/>
      <c r="L457" s="19"/>
      <c r="M457" s="19"/>
    </row>
    <row r="458" spans="1:13" ht="21" customHeight="1" x14ac:dyDescent="0.2">
      <c r="A458" s="19"/>
      <c r="B458" s="33"/>
      <c r="C458" s="100"/>
      <c r="D458" s="19"/>
      <c r="E458" s="19"/>
      <c r="F458" s="19"/>
      <c r="G458" s="19"/>
      <c r="H458" s="19"/>
      <c r="I458" s="19"/>
      <c r="J458" s="19"/>
      <c r="K458" s="19"/>
      <c r="L458" s="19"/>
      <c r="M458" s="19"/>
    </row>
    <row r="459" spans="1:13" ht="21" customHeight="1" x14ac:dyDescent="0.2">
      <c r="A459" s="19"/>
      <c r="B459" s="33"/>
      <c r="C459" s="100"/>
      <c r="D459" s="19"/>
      <c r="E459" s="19"/>
      <c r="F459" s="19"/>
      <c r="G459" s="19"/>
      <c r="H459" s="19"/>
      <c r="I459" s="19"/>
      <c r="J459" s="19"/>
      <c r="K459" s="19"/>
      <c r="L459" s="19"/>
      <c r="M459" s="19"/>
    </row>
    <row r="460" spans="1:13" ht="21" customHeight="1" x14ac:dyDescent="0.2">
      <c r="A460" s="19"/>
      <c r="B460" s="33"/>
      <c r="C460" s="100"/>
      <c r="D460" s="19"/>
      <c r="E460" s="19"/>
      <c r="F460" s="19"/>
      <c r="G460" s="19"/>
      <c r="H460" s="19"/>
      <c r="I460" s="19"/>
      <c r="J460" s="19"/>
      <c r="K460" s="19"/>
      <c r="L460" s="19"/>
      <c r="M460" s="19"/>
    </row>
    <row r="461" spans="1:13" ht="21" customHeight="1" x14ac:dyDescent="0.2">
      <c r="A461" s="19"/>
      <c r="B461" s="33"/>
      <c r="C461" s="100"/>
      <c r="D461" s="19"/>
      <c r="E461" s="19"/>
      <c r="F461" s="19"/>
      <c r="G461" s="19"/>
      <c r="H461" s="19"/>
      <c r="I461" s="19"/>
      <c r="J461" s="19"/>
      <c r="K461" s="19"/>
      <c r="L461" s="19"/>
      <c r="M461" s="19"/>
    </row>
    <row r="462" spans="1:13" ht="21" customHeight="1" x14ac:dyDescent="0.2">
      <c r="A462" s="19"/>
      <c r="B462" s="33"/>
      <c r="C462" s="100"/>
      <c r="D462" s="19"/>
      <c r="E462" s="19"/>
      <c r="F462" s="19"/>
      <c r="G462" s="19"/>
      <c r="H462" s="19"/>
      <c r="I462" s="19"/>
      <c r="J462" s="19"/>
      <c r="K462" s="19"/>
      <c r="L462" s="19"/>
      <c r="M462" s="19"/>
    </row>
    <row r="463" spans="1:13" ht="21" customHeight="1" x14ac:dyDescent="0.2">
      <c r="A463" s="19"/>
      <c r="B463" s="33"/>
      <c r="C463" s="100"/>
      <c r="D463" s="19"/>
      <c r="E463" s="19"/>
      <c r="F463" s="19"/>
      <c r="G463" s="19"/>
      <c r="H463" s="19"/>
      <c r="I463" s="19"/>
      <c r="J463" s="19"/>
      <c r="K463" s="19"/>
      <c r="L463" s="19"/>
      <c r="M463" s="19"/>
    </row>
    <row r="464" spans="1:13" ht="21" customHeight="1" x14ac:dyDescent="0.2">
      <c r="A464" s="19"/>
      <c r="B464" s="33"/>
      <c r="C464" s="100"/>
      <c r="D464" s="19"/>
      <c r="E464" s="19"/>
      <c r="F464" s="19"/>
      <c r="G464" s="19"/>
      <c r="H464" s="19"/>
      <c r="I464" s="19"/>
      <c r="J464" s="19"/>
      <c r="K464" s="19"/>
      <c r="L464" s="19"/>
      <c r="M464" s="19"/>
    </row>
    <row r="465" spans="1:13" ht="21" customHeight="1" x14ac:dyDescent="0.2">
      <c r="A465" s="19"/>
      <c r="B465" s="33"/>
      <c r="C465" s="100"/>
      <c r="D465" s="19"/>
      <c r="E465" s="19"/>
      <c r="F465" s="19"/>
      <c r="G465" s="19"/>
      <c r="H465" s="19"/>
      <c r="I465" s="19"/>
      <c r="J465" s="19"/>
      <c r="K465" s="19"/>
      <c r="L465" s="19"/>
      <c r="M465" s="19"/>
    </row>
    <row r="466" spans="1:13" ht="21" customHeight="1" x14ac:dyDescent="0.2">
      <c r="A466" s="19"/>
      <c r="B466" s="33"/>
      <c r="C466" s="100"/>
      <c r="D466" s="19"/>
      <c r="E466" s="19"/>
      <c r="F466" s="19"/>
      <c r="G466" s="19"/>
      <c r="H466" s="19"/>
      <c r="I466" s="19"/>
      <c r="J466" s="19"/>
      <c r="K466" s="19"/>
      <c r="L466" s="19"/>
      <c r="M466" s="19"/>
    </row>
    <row r="467" spans="1:13" ht="21" customHeight="1" x14ac:dyDescent="0.2">
      <c r="A467" s="19"/>
      <c r="B467" s="33"/>
      <c r="C467" s="100"/>
      <c r="D467" s="19"/>
      <c r="E467" s="19"/>
      <c r="F467" s="19"/>
      <c r="G467" s="19"/>
      <c r="H467" s="19"/>
      <c r="I467" s="19"/>
      <c r="J467" s="19"/>
      <c r="K467" s="19"/>
      <c r="L467" s="19"/>
      <c r="M467" s="19"/>
    </row>
    <row r="468" spans="1:13" ht="21" customHeight="1" x14ac:dyDescent="0.2">
      <c r="A468" s="19"/>
      <c r="B468" s="33"/>
      <c r="C468" s="100"/>
      <c r="D468" s="19"/>
      <c r="E468" s="19"/>
      <c r="F468" s="19"/>
      <c r="G468" s="19"/>
      <c r="H468" s="19"/>
      <c r="I468" s="19"/>
      <c r="J468" s="19"/>
      <c r="K468" s="19"/>
      <c r="L468" s="19"/>
      <c r="M468" s="19"/>
    </row>
    <row r="469" spans="1:13" ht="21" customHeight="1" x14ac:dyDescent="0.2">
      <c r="A469" s="19"/>
      <c r="B469" s="33"/>
      <c r="C469" s="100"/>
      <c r="D469" s="19"/>
      <c r="E469" s="19"/>
      <c r="F469" s="19"/>
      <c r="G469" s="19"/>
      <c r="H469" s="19"/>
      <c r="I469" s="19"/>
      <c r="J469" s="19"/>
      <c r="K469" s="19"/>
      <c r="L469" s="19"/>
      <c r="M469" s="19"/>
    </row>
    <row r="470" spans="1:13" ht="21" customHeight="1" x14ac:dyDescent="0.2">
      <c r="A470" s="19"/>
      <c r="B470" s="33"/>
      <c r="C470" s="100"/>
      <c r="D470" s="19"/>
      <c r="E470" s="19"/>
      <c r="F470" s="19"/>
      <c r="G470" s="19"/>
      <c r="H470" s="19"/>
      <c r="I470" s="19"/>
      <c r="J470" s="19"/>
      <c r="K470" s="19"/>
      <c r="L470" s="19"/>
      <c r="M470" s="19"/>
    </row>
    <row r="471" spans="1:13" ht="21" customHeight="1" x14ac:dyDescent="0.2">
      <c r="A471" s="19"/>
      <c r="B471" s="33"/>
      <c r="C471" s="100"/>
      <c r="D471" s="19"/>
      <c r="E471" s="19"/>
      <c r="F471" s="19"/>
      <c r="G471" s="19"/>
      <c r="H471" s="19"/>
      <c r="I471" s="19"/>
      <c r="J471" s="19"/>
      <c r="K471" s="19"/>
      <c r="L471" s="19"/>
      <c r="M471" s="19"/>
    </row>
    <row r="472" spans="1:13" ht="21" customHeight="1" x14ac:dyDescent="0.2">
      <c r="A472" s="19"/>
      <c r="B472" s="33"/>
      <c r="C472" s="100"/>
      <c r="D472" s="19"/>
      <c r="E472" s="19"/>
      <c r="F472" s="19"/>
      <c r="G472" s="19"/>
      <c r="H472" s="19"/>
      <c r="I472" s="19"/>
      <c r="J472" s="19"/>
      <c r="K472" s="19"/>
      <c r="L472" s="19"/>
      <c r="M472" s="19"/>
    </row>
    <row r="473" spans="1:13" ht="21" customHeight="1" x14ac:dyDescent="0.2">
      <c r="A473" s="19"/>
      <c r="B473" s="33"/>
      <c r="C473" s="100"/>
      <c r="D473" s="19"/>
      <c r="E473" s="19"/>
      <c r="F473" s="19"/>
      <c r="G473" s="19"/>
      <c r="H473" s="19"/>
      <c r="I473" s="19"/>
      <c r="J473" s="19"/>
      <c r="K473" s="19"/>
      <c r="L473" s="19"/>
      <c r="M473" s="19"/>
    </row>
    <row r="474" spans="1:13" ht="21" customHeight="1" x14ac:dyDescent="0.2">
      <c r="A474" s="19"/>
      <c r="B474" s="33"/>
      <c r="C474" s="100"/>
      <c r="D474" s="19"/>
      <c r="E474" s="19"/>
      <c r="F474" s="19"/>
      <c r="G474" s="19"/>
      <c r="H474" s="19"/>
      <c r="I474" s="19"/>
      <c r="J474" s="19"/>
      <c r="K474" s="19"/>
      <c r="L474" s="19"/>
      <c r="M474" s="19"/>
    </row>
    <row r="475" spans="1:13" ht="21" customHeight="1" x14ac:dyDescent="0.2">
      <c r="A475" s="19"/>
      <c r="B475" s="33"/>
      <c r="C475" s="100"/>
      <c r="D475" s="19"/>
      <c r="E475" s="19"/>
      <c r="F475" s="19"/>
      <c r="G475" s="19"/>
      <c r="H475" s="19"/>
      <c r="I475" s="19"/>
      <c r="J475" s="19"/>
      <c r="K475" s="19"/>
      <c r="L475" s="19"/>
      <c r="M475" s="19"/>
    </row>
    <row r="476" spans="1:13" ht="21" customHeight="1" x14ac:dyDescent="0.2">
      <c r="A476" s="19"/>
      <c r="B476" s="33"/>
      <c r="C476" s="100"/>
      <c r="D476" s="19"/>
      <c r="E476" s="19"/>
      <c r="F476" s="19"/>
      <c r="G476" s="19"/>
      <c r="H476" s="19"/>
      <c r="I476" s="19"/>
      <c r="J476" s="19"/>
      <c r="K476" s="19"/>
      <c r="L476" s="19"/>
      <c r="M476" s="19"/>
    </row>
    <row r="477" spans="1:13" ht="21" customHeight="1" x14ac:dyDescent="0.2">
      <c r="A477" s="19"/>
      <c r="B477" s="33"/>
      <c r="C477" s="100"/>
      <c r="D477" s="19"/>
      <c r="E477" s="19"/>
      <c r="F477" s="19"/>
      <c r="G477" s="19"/>
      <c r="H477" s="19"/>
      <c r="I477" s="19"/>
      <c r="J477" s="19"/>
      <c r="K477" s="19"/>
      <c r="L477" s="19"/>
      <c r="M477" s="19"/>
    </row>
    <row r="478" spans="1:13" ht="21" customHeight="1" x14ac:dyDescent="0.2">
      <c r="A478" s="19"/>
      <c r="B478" s="33"/>
      <c r="C478" s="100"/>
      <c r="D478" s="19"/>
      <c r="E478" s="19"/>
      <c r="F478" s="19"/>
      <c r="G478" s="19"/>
      <c r="H478" s="19"/>
      <c r="I478" s="19"/>
      <c r="J478" s="19"/>
      <c r="K478" s="19"/>
      <c r="L478" s="19"/>
      <c r="M478" s="19"/>
    </row>
    <row r="479" spans="1:13" ht="21" customHeight="1" x14ac:dyDescent="0.2">
      <c r="A479" s="19"/>
      <c r="B479" s="33"/>
      <c r="C479" s="100"/>
      <c r="D479" s="19"/>
      <c r="E479" s="19"/>
      <c r="F479" s="19"/>
      <c r="G479" s="19"/>
      <c r="H479" s="19"/>
      <c r="I479" s="19"/>
      <c r="J479" s="19"/>
      <c r="K479" s="19"/>
      <c r="L479" s="19"/>
      <c r="M479" s="19"/>
    </row>
    <row r="480" spans="1:13" ht="21" customHeight="1" x14ac:dyDescent="0.2">
      <c r="A480" s="19"/>
      <c r="B480" s="33"/>
      <c r="C480" s="100"/>
      <c r="D480" s="19"/>
      <c r="E480" s="19"/>
      <c r="F480" s="19"/>
      <c r="G480" s="19"/>
      <c r="H480" s="19"/>
      <c r="I480" s="19"/>
      <c r="J480" s="19"/>
      <c r="K480" s="19"/>
      <c r="L480" s="19"/>
      <c r="M480" s="19"/>
    </row>
    <row r="481" spans="1:13" ht="21" customHeight="1" x14ac:dyDescent="0.2">
      <c r="A481" s="19"/>
      <c r="B481" s="33"/>
      <c r="C481" s="100"/>
      <c r="D481" s="19"/>
      <c r="E481" s="19"/>
      <c r="F481" s="19"/>
      <c r="G481" s="19"/>
      <c r="H481" s="19"/>
      <c r="I481" s="19"/>
      <c r="J481" s="19"/>
      <c r="K481" s="19"/>
      <c r="L481" s="19"/>
      <c r="M481" s="19"/>
    </row>
    <row r="482" spans="1:13" ht="21" customHeight="1" x14ac:dyDescent="0.2">
      <c r="A482" s="19"/>
      <c r="B482" s="33"/>
      <c r="C482" s="100"/>
      <c r="D482" s="19"/>
      <c r="E482" s="19"/>
      <c r="F482" s="19"/>
      <c r="G482" s="19"/>
      <c r="H482" s="19"/>
      <c r="I482" s="19"/>
      <c r="J482" s="19"/>
      <c r="K482" s="19"/>
      <c r="L482" s="19"/>
      <c r="M482" s="19"/>
    </row>
    <row r="483" spans="1:13" ht="21" customHeight="1" x14ac:dyDescent="0.2">
      <c r="A483" s="19"/>
      <c r="B483" s="33"/>
      <c r="C483" s="100"/>
      <c r="D483" s="19"/>
      <c r="E483" s="19"/>
      <c r="F483" s="19"/>
      <c r="G483" s="19"/>
      <c r="H483" s="19"/>
      <c r="I483" s="19"/>
      <c r="J483" s="19"/>
      <c r="K483" s="19"/>
      <c r="L483" s="19"/>
      <c r="M483" s="19"/>
    </row>
    <row r="484" spans="1:13" ht="21" customHeight="1" x14ac:dyDescent="0.2">
      <c r="A484" s="19"/>
      <c r="B484" s="33"/>
      <c r="C484" s="100"/>
      <c r="D484" s="19"/>
      <c r="E484" s="19"/>
      <c r="F484" s="19"/>
      <c r="G484" s="19"/>
      <c r="H484" s="19"/>
      <c r="I484" s="19"/>
      <c r="J484" s="19"/>
      <c r="K484" s="19"/>
      <c r="L484" s="19"/>
      <c r="M484" s="19"/>
    </row>
    <row r="485" spans="1:13" ht="21" customHeight="1" x14ac:dyDescent="0.2">
      <c r="A485" s="19"/>
      <c r="B485" s="33"/>
      <c r="C485" s="100"/>
      <c r="D485" s="19"/>
      <c r="E485" s="19"/>
      <c r="F485" s="19"/>
      <c r="G485" s="19"/>
      <c r="H485" s="19"/>
      <c r="I485" s="19"/>
      <c r="J485" s="19"/>
      <c r="K485" s="19"/>
      <c r="L485" s="19"/>
      <c r="M485" s="19"/>
    </row>
    <row r="486" spans="1:13" ht="21" customHeight="1" x14ac:dyDescent="0.2">
      <c r="A486" s="19"/>
      <c r="B486" s="33"/>
      <c r="C486" s="100"/>
      <c r="D486" s="19"/>
      <c r="E486" s="19"/>
      <c r="F486" s="19"/>
      <c r="G486" s="19"/>
      <c r="H486" s="19"/>
      <c r="I486" s="19"/>
      <c r="J486" s="19"/>
      <c r="K486" s="19"/>
      <c r="L486" s="19"/>
      <c r="M486" s="19"/>
    </row>
    <row r="487" spans="1:13" ht="21" customHeight="1" x14ac:dyDescent="0.2">
      <c r="A487" s="19"/>
      <c r="B487" s="33"/>
      <c r="C487" s="100"/>
      <c r="D487" s="19"/>
      <c r="E487" s="19"/>
      <c r="F487" s="19"/>
      <c r="G487" s="19"/>
      <c r="H487" s="19"/>
      <c r="I487" s="19"/>
      <c r="J487" s="19"/>
      <c r="K487" s="19"/>
      <c r="L487" s="19"/>
      <c r="M487" s="19"/>
    </row>
    <row r="488" spans="1:13" ht="21" customHeight="1" x14ac:dyDescent="0.2">
      <c r="A488" s="19"/>
      <c r="B488" s="33"/>
      <c r="C488" s="100"/>
      <c r="D488" s="19"/>
      <c r="E488" s="19"/>
      <c r="F488" s="19"/>
      <c r="G488" s="19"/>
      <c r="H488" s="19"/>
      <c r="I488" s="19"/>
      <c r="J488" s="19"/>
      <c r="K488" s="19"/>
      <c r="L488" s="19"/>
      <c r="M488" s="19"/>
    </row>
    <row r="489" spans="1:13" ht="21" customHeight="1" x14ac:dyDescent="0.2">
      <c r="A489" s="19"/>
      <c r="B489" s="33"/>
      <c r="C489" s="100"/>
      <c r="D489" s="19"/>
      <c r="E489" s="19"/>
      <c r="F489" s="19"/>
      <c r="G489" s="19"/>
      <c r="H489" s="19"/>
      <c r="I489" s="19"/>
      <c r="J489" s="19"/>
      <c r="K489" s="19"/>
      <c r="L489" s="19"/>
      <c r="M489" s="19"/>
    </row>
    <row r="490" spans="1:13" ht="21" customHeight="1" x14ac:dyDescent="0.2">
      <c r="A490" s="19"/>
      <c r="B490" s="33"/>
      <c r="C490" s="100"/>
      <c r="D490" s="19"/>
      <c r="E490" s="19"/>
      <c r="F490" s="19"/>
      <c r="G490" s="19"/>
      <c r="H490" s="19"/>
      <c r="I490" s="19"/>
      <c r="J490" s="19"/>
      <c r="K490" s="19"/>
      <c r="L490" s="19"/>
      <c r="M490" s="19"/>
    </row>
    <row r="491" spans="1:13" ht="21" customHeight="1" x14ac:dyDescent="0.2">
      <c r="A491" s="19"/>
      <c r="B491" s="33"/>
      <c r="C491" s="100"/>
      <c r="D491" s="19"/>
      <c r="E491" s="19"/>
      <c r="F491" s="19"/>
      <c r="G491" s="19"/>
      <c r="H491" s="19"/>
      <c r="I491" s="19"/>
      <c r="J491" s="19"/>
      <c r="K491" s="19"/>
      <c r="L491" s="19"/>
      <c r="M491" s="19"/>
    </row>
    <row r="492" spans="1:13" ht="21" customHeight="1" x14ac:dyDescent="0.2">
      <c r="A492" s="19"/>
      <c r="B492" s="33"/>
      <c r="C492" s="100"/>
      <c r="D492" s="19"/>
      <c r="E492" s="19"/>
      <c r="F492" s="19"/>
      <c r="G492" s="19"/>
      <c r="H492" s="19"/>
      <c r="I492" s="19"/>
      <c r="J492" s="19"/>
      <c r="K492" s="19"/>
      <c r="L492" s="19"/>
      <c r="M492" s="19"/>
    </row>
    <row r="493" spans="1:13" ht="21" customHeight="1" x14ac:dyDescent="0.2">
      <c r="A493" s="19"/>
      <c r="B493" s="33"/>
      <c r="C493" s="100"/>
      <c r="D493" s="19"/>
      <c r="E493" s="19"/>
      <c r="F493" s="19"/>
      <c r="G493" s="19"/>
      <c r="H493" s="19"/>
      <c r="I493" s="19"/>
      <c r="J493" s="19"/>
      <c r="K493" s="19"/>
      <c r="L493" s="19"/>
      <c r="M493" s="19"/>
    </row>
    <row r="494" spans="1:13" ht="21" customHeight="1" x14ac:dyDescent="0.2">
      <c r="A494" s="19"/>
      <c r="B494" s="33"/>
      <c r="C494" s="100"/>
      <c r="D494" s="19"/>
      <c r="E494" s="19"/>
      <c r="F494" s="19"/>
      <c r="G494" s="19"/>
      <c r="H494" s="19"/>
      <c r="I494" s="19"/>
      <c r="J494" s="19"/>
      <c r="K494" s="19"/>
      <c r="L494" s="19"/>
      <c r="M494" s="19"/>
    </row>
    <row r="495" spans="1:13" ht="21" customHeight="1" x14ac:dyDescent="0.2">
      <c r="A495" s="19"/>
      <c r="B495" s="33"/>
      <c r="C495" s="100"/>
      <c r="D495" s="19"/>
      <c r="E495" s="19"/>
      <c r="F495" s="19"/>
      <c r="G495" s="19"/>
      <c r="H495" s="19"/>
      <c r="I495" s="19"/>
      <c r="J495" s="19"/>
      <c r="K495" s="19"/>
      <c r="L495" s="19"/>
      <c r="M495" s="19"/>
    </row>
    <row r="496" spans="1:13" ht="21" customHeight="1" x14ac:dyDescent="0.2">
      <c r="A496" s="19"/>
      <c r="B496" s="33"/>
      <c r="C496" s="100"/>
      <c r="D496" s="19"/>
      <c r="E496" s="19"/>
      <c r="F496" s="19"/>
      <c r="G496" s="19"/>
      <c r="H496" s="19"/>
      <c r="I496" s="19"/>
      <c r="J496" s="19"/>
      <c r="K496" s="19"/>
      <c r="L496" s="19"/>
      <c r="M496" s="19"/>
    </row>
    <row r="497" spans="1:13" ht="21" customHeight="1" x14ac:dyDescent="0.2">
      <c r="A497" s="19"/>
      <c r="B497" s="33"/>
      <c r="C497" s="100"/>
      <c r="D497" s="19"/>
      <c r="E497" s="19"/>
      <c r="F497" s="19"/>
      <c r="G497" s="19"/>
      <c r="H497" s="19"/>
      <c r="I497" s="19"/>
      <c r="J497" s="19"/>
      <c r="K497" s="19"/>
      <c r="L497" s="19"/>
      <c r="M497" s="19"/>
    </row>
    <row r="498" spans="1:13" ht="21" customHeight="1" x14ac:dyDescent="0.2">
      <c r="A498" s="19"/>
      <c r="B498" s="33"/>
      <c r="C498" s="100"/>
      <c r="D498" s="19"/>
      <c r="E498" s="19"/>
      <c r="F498" s="19"/>
      <c r="G498" s="19"/>
      <c r="H498" s="19"/>
      <c r="I498" s="19"/>
      <c r="J498" s="19"/>
      <c r="K498" s="19"/>
      <c r="L498" s="19"/>
      <c r="M498" s="19"/>
    </row>
    <row r="499" spans="1:13" ht="21" customHeight="1" x14ac:dyDescent="0.2">
      <c r="A499" s="19"/>
      <c r="B499" s="33"/>
      <c r="C499" s="100"/>
      <c r="D499" s="19"/>
      <c r="E499" s="19"/>
      <c r="F499" s="19"/>
      <c r="G499" s="19"/>
      <c r="H499" s="19"/>
      <c r="I499" s="19"/>
      <c r="J499" s="19"/>
      <c r="K499" s="19"/>
      <c r="L499" s="19"/>
      <c r="M499" s="19"/>
    </row>
    <row r="500" spans="1:13" ht="21" customHeight="1" x14ac:dyDescent="0.2">
      <c r="A500" s="19"/>
      <c r="B500" s="33"/>
      <c r="C500" s="100"/>
      <c r="D500" s="19"/>
      <c r="E500" s="19"/>
      <c r="F500" s="19"/>
      <c r="G500" s="19"/>
      <c r="H500" s="19"/>
      <c r="I500" s="19"/>
      <c r="J500" s="19"/>
      <c r="K500" s="19"/>
      <c r="L500" s="19"/>
      <c r="M500" s="19"/>
    </row>
  </sheetData>
  <mergeCells count="6">
    <mergeCell ref="A3:B3"/>
    <mergeCell ref="A8:B8"/>
    <mergeCell ref="A7:B7"/>
    <mergeCell ref="A6:B6"/>
    <mergeCell ref="A5:B5"/>
    <mergeCell ref="A4:B4"/>
  </mergeCells>
  <conditionalFormatting sqref="C4:C8">
    <cfRule type="cellIs" dxfId="20" priority="1" operator="greater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workbookViewId="0">
      <selection activeCell="L14" sqref="L14"/>
    </sheetView>
  </sheetViews>
  <sheetFormatPr defaultColWidth="17.25" defaultRowHeight="15" customHeight="1" x14ac:dyDescent="0.2"/>
  <cols>
    <col min="1" max="1" width="20.375" customWidth="1"/>
    <col min="2" max="2" width="17.875" customWidth="1"/>
    <col min="3" max="3" width="7.125" customWidth="1"/>
    <col min="4" max="4" width="8.375" customWidth="1"/>
    <col min="5" max="5" width="13.125" customWidth="1"/>
    <col min="6" max="13" width="9" customWidth="1"/>
  </cols>
  <sheetData>
    <row r="1" spans="1:13" ht="23.25" customHeight="1" x14ac:dyDescent="0.35">
      <c r="A1" s="115" t="s">
        <v>130</v>
      </c>
      <c r="B1" s="116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6.5" customHeight="1" x14ac:dyDescent="0.3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1" customHeight="1" x14ac:dyDescent="0.35">
      <c r="A3" s="34" t="s">
        <v>8</v>
      </c>
      <c r="B3" s="175" t="s">
        <v>35</v>
      </c>
      <c r="C3" s="176"/>
      <c r="D3" s="177" t="s">
        <v>36</v>
      </c>
      <c r="E3" s="160"/>
      <c r="F3" s="35" t="s">
        <v>27</v>
      </c>
      <c r="G3" s="90"/>
      <c r="H3" s="90"/>
      <c r="I3" s="90"/>
      <c r="J3" s="90"/>
      <c r="K3" s="90"/>
      <c r="L3" s="90"/>
      <c r="M3" s="90"/>
    </row>
    <row r="4" spans="1:13" ht="21" customHeight="1" x14ac:dyDescent="0.35">
      <c r="A4" s="37" t="str">
        <f>IF(master!A5="","",master!A5)</f>
        <v>ช่างยนต์</v>
      </c>
      <c r="B4" s="171">
        <f>cds1.2!B3</f>
        <v>0</v>
      </c>
      <c r="C4" s="160"/>
      <c r="D4" s="171">
        <f>cds1.2!D3</f>
        <v>0</v>
      </c>
      <c r="E4" s="160"/>
      <c r="F4" s="25" t="str">
        <f>IF(ISERROR(D4/B4),"AUTO",ROUND(D4/B4*100,2))</f>
        <v>AUTO</v>
      </c>
      <c r="G4" s="90"/>
      <c r="H4" s="90"/>
      <c r="I4" s="90"/>
      <c r="J4" s="90"/>
      <c r="K4" s="90"/>
      <c r="L4" s="90"/>
      <c r="M4" s="90"/>
    </row>
    <row r="5" spans="1:13" ht="21" customHeight="1" x14ac:dyDescent="0.35">
      <c r="A5" s="37" t="str">
        <f>IF(master!A6="","",master!A6)</f>
        <v>ช่างไฟฟ้ากำลัง</v>
      </c>
      <c r="B5" s="171">
        <f>cds1.2!B4</f>
        <v>0</v>
      </c>
      <c r="C5" s="160"/>
      <c r="D5" s="171">
        <f>cds1.2!D4</f>
        <v>0</v>
      </c>
      <c r="E5" s="160"/>
      <c r="F5" s="25" t="str">
        <f t="shared" ref="F5:F10" si="0">IF(ISERROR(D5/$B5),"AUTO",ROUND(D5/$B5*100,2))</f>
        <v>AUTO</v>
      </c>
      <c r="G5" s="90"/>
      <c r="H5" s="90"/>
      <c r="I5" s="90"/>
      <c r="J5" s="90"/>
      <c r="K5" s="90"/>
      <c r="L5" s="90"/>
      <c r="M5" s="90"/>
    </row>
    <row r="6" spans="1:13" ht="21" customHeight="1" x14ac:dyDescent="0.35">
      <c r="A6" s="37" t="str">
        <f>IF(master!A7="","",master!A7)</f>
        <v>อิเล็กทรอนิกส์</v>
      </c>
      <c r="B6" s="171">
        <f>cds1.2!B5</f>
        <v>0</v>
      </c>
      <c r="C6" s="160"/>
      <c r="D6" s="171">
        <f>cds1.2!D5</f>
        <v>0</v>
      </c>
      <c r="E6" s="160"/>
      <c r="F6" s="25" t="str">
        <f t="shared" si="0"/>
        <v>AUTO</v>
      </c>
      <c r="G6" s="90"/>
      <c r="H6" s="90"/>
      <c r="I6" s="90"/>
      <c r="J6" s="90"/>
      <c r="K6" s="90"/>
      <c r="L6" s="90"/>
      <c r="M6" s="90"/>
    </row>
    <row r="7" spans="1:13" ht="21" customHeight="1" x14ac:dyDescent="0.35">
      <c r="A7" s="37" t="str">
        <f>IF(master!A8="","",master!A8)</f>
        <v>การบัญชี</v>
      </c>
      <c r="B7" s="171">
        <f>cds1.2!B6</f>
        <v>0</v>
      </c>
      <c r="C7" s="160"/>
      <c r="D7" s="171">
        <f>cds1.2!D6</f>
        <v>0</v>
      </c>
      <c r="E7" s="160"/>
      <c r="F7" s="25" t="str">
        <f t="shared" si="0"/>
        <v>AUTO</v>
      </c>
      <c r="G7" s="90"/>
      <c r="H7" s="90"/>
      <c r="I7" s="90"/>
      <c r="J7" s="90"/>
      <c r="K7" s="90"/>
      <c r="L7" s="90"/>
      <c r="M7" s="90"/>
    </row>
    <row r="8" spans="1:13" ht="21" customHeight="1" x14ac:dyDescent="0.35">
      <c r="A8" s="37" t="str">
        <f>IF(master!A9="","",master!A9)</f>
        <v>เทคโนโลยีสารสนเทศ</v>
      </c>
      <c r="B8" s="171">
        <f>cds1.2!B7</f>
        <v>0</v>
      </c>
      <c r="C8" s="160"/>
      <c r="D8" s="171">
        <f>cds1.2!D7</f>
        <v>0</v>
      </c>
      <c r="E8" s="160"/>
      <c r="F8" s="25" t="str">
        <f t="shared" si="0"/>
        <v>AUTO</v>
      </c>
      <c r="G8" s="90"/>
      <c r="H8" s="90"/>
      <c r="I8" s="90"/>
      <c r="J8" s="90"/>
      <c r="K8" s="90"/>
      <c r="L8" s="90"/>
      <c r="M8" s="90"/>
    </row>
    <row r="9" spans="1:13" ht="21" customHeight="1" x14ac:dyDescent="0.35">
      <c r="A9" s="37" t="str">
        <f>IF(master!A10="","",master!A10)</f>
        <v>เทคนิคยานยนต์</v>
      </c>
      <c r="B9" s="171">
        <f>cds1.2!B8</f>
        <v>0</v>
      </c>
      <c r="C9" s="160"/>
      <c r="D9" s="171">
        <f>cds1.2!D8</f>
        <v>0</v>
      </c>
      <c r="E9" s="160"/>
      <c r="F9" s="25" t="str">
        <f t="shared" si="0"/>
        <v>AUTO</v>
      </c>
      <c r="G9" s="90"/>
      <c r="H9" s="90"/>
      <c r="I9" s="90"/>
      <c r="J9" s="90"/>
      <c r="K9" s="90"/>
      <c r="L9" s="90"/>
      <c r="M9" s="90"/>
    </row>
    <row r="10" spans="1:13" ht="21" customHeight="1" x14ac:dyDescent="0.35">
      <c r="A10" s="37" t="str">
        <f>IF(master!A11="","",master!A11)</f>
        <v>ติดตั้งไฟฟ้า</v>
      </c>
      <c r="B10" s="171">
        <f>cds1.2!B9</f>
        <v>0</v>
      </c>
      <c r="C10" s="160"/>
      <c r="D10" s="171">
        <f>cds1.2!D9</f>
        <v>0</v>
      </c>
      <c r="E10" s="160"/>
      <c r="F10" s="25" t="str">
        <f t="shared" si="0"/>
        <v>AUTO</v>
      </c>
      <c r="G10" s="90"/>
      <c r="H10" s="90"/>
      <c r="I10" s="90"/>
      <c r="J10" s="90"/>
      <c r="K10" s="90"/>
      <c r="L10" s="90"/>
      <c r="M10" s="90"/>
    </row>
    <row r="11" spans="1:13" ht="21" customHeight="1" x14ac:dyDescent="0.35">
      <c r="A11" s="37" t="str">
        <f>IF(master!A12="","",master!A12)</f>
        <v>การบัญชี</v>
      </c>
      <c r="B11" s="171">
        <f>cds1.2!B10</f>
        <v>0</v>
      </c>
      <c r="C11" s="160"/>
      <c r="D11" s="171">
        <f>cds1.2!D10</f>
        <v>0</v>
      </c>
      <c r="E11" s="160"/>
      <c r="F11" s="25" t="str">
        <f>IF(ISERROR(D11/B11),"AUTO",ROUND(D11/B11*100,2))</f>
        <v>AUTO</v>
      </c>
      <c r="G11" s="90"/>
      <c r="H11" s="90"/>
      <c r="I11" s="90"/>
      <c r="J11" s="90"/>
      <c r="K11" s="90"/>
      <c r="L11" s="90"/>
      <c r="M11" s="90"/>
    </row>
    <row r="12" spans="1:13" ht="21" customHeight="1" x14ac:dyDescent="0.35">
      <c r="A12" s="37" t="str">
        <f>IF(master!A13="","",master!A13)</f>
        <v>เทคโนโลยีสารสนเทศ</v>
      </c>
      <c r="B12" s="171">
        <f>cds1.2!B11</f>
        <v>0</v>
      </c>
      <c r="C12" s="160"/>
      <c r="D12" s="171">
        <f>cds1.2!D11</f>
        <v>0</v>
      </c>
      <c r="E12" s="160"/>
      <c r="F12" s="25" t="str">
        <f t="shared" ref="F12:F16" si="1">IF(ISERROR(D12/$B12),"AUTO",ROUND(D12/$B12*100,2))</f>
        <v>AUTO</v>
      </c>
      <c r="G12" s="90"/>
      <c r="H12" s="90"/>
      <c r="I12" s="90"/>
      <c r="J12" s="90"/>
      <c r="K12" s="90"/>
      <c r="L12" s="90"/>
      <c r="M12" s="90"/>
    </row>
    <row r="13" spans="1:13" ht="21" customHeight="1" x14ac:dyDescent="0.35">
      <c r="A13" s="37" t="str">
        <f>IF(master!A14="","",master!A14)</f>
        <v>เทคนิคพื้นฐาน</v>
      </c>
      <c r="B13" s="171">
        <f>cds1.2!B12</f>
        <v>0</v>
      </c>
      <c r="C13" s="160"/>
      <c r="D13" s="171">
        <f>cds1.2!D12</f>
        <v>0</v>
      </c>
      <c r="E13" s="160"/>
      <c r="F13" s="25" t="str">
        <f t="shared" si="1"/>
        <v>AUTO</v>
      </c>
      <c r="G13" s="90"/>
      <c r="H13" s="90"/>
      <c r="I13" s="90"/>
      <c r="J13" s="90"/>
      <c r="K13" s="90"/>
      <c r="L13" s="90"/>
      <c r="M13" s="90"/>
    </row>
    <row r="14" spans="1:13" ht="21" customHeight="1" x14ac:dyDescent="0.35">
      <c r="A14" s="37" t="str">
        <f>IF(master!A15="","",master!A15)</f>
        <v/>
      </c>
      <c r="B14" s="171">
        <f>cds1.2!B13</f>
        <v>0</v>
      </c>
      <c r="C14" s="160"/>
      <c r="D14" s="171">
        <f>cds1.2!D13</f>
        <v>0</v>
      </c>
      <c r="E14" s="160"/>
      <c r="F14" s="25" t="str">
        <f t="shared" si="1"/>
        <v>AUTO</v>
      </c>
      <c r="G14" s="90"/>
      <c r="H14" s="90"/>
      <c r="I14" s="90"/>
      <c r="J14" s="90"/>
      <c r="K14" s="90"/>
      <c r="L14" s="90"/>
      <c r="M14" s="90"/>
    </row>
    <row r="15" spans="1:13" ht="21" customHeight="1" x14ac:dyDescent="0.35">
      <c r="A15" s="37" t="str">
        <f>IF(master!A16="","",master!A16)</f>
        <v/>
      </c>
      <c r="B15" s="171">
        <f>cds1.2!B14</f>
        <v>0</v>
      </c>
      <c r="C15" s="160"/>
      <c r="D15" s="171">
        <f>cds1.2!D14</f>
        <v>0</v>
      </c>
      <c r="E15" s="160"/>
      <c r="F15" s="25" t="str">
        <f t="shared" si="1"/>
        <v>AUTO</v>
      </c>
      <c r="G15" s="90"/>
      <c r="H15" s="90"/>
      <c r="I15" s="90"/>
      <c r="J15" s="90"/>
      <c r="K15" s="90"/>
      <c r="L15" s="90"/>
      <c r="M15" s="90"/>
    </row>
    <row r="16" spans="1:13" ht="21" customHeight="1" x14ac:dyDescent="0.35">
      <c r="A16" s="37" t="str">
        <f>IF(master!A17="","",master!A17)</f>
        <v/>
      </c>
      <c r="B16" s="171">
        <f>cds1.2!B15</f>
        <v>0</v>
      </c>
      <c r="C16" s="160"/>
      <c r="D16" s="171">
        <f>cds1.2!D15</f>
        <v>0</v>
      </c>
      <c r="E16" s="160"/>
      <c r="F16" s="25" t="str">
        <f t="shared" si="1"/>
        <v>AUTO</v>
      </c>
      <c r="G16" s="90"/>
      <c r="H16" s="90"/>
      <c r="I16" s="90"/>
      <c r="J16" s="90"/>
      <c r="K16" s="90"/>
      <c r="L16" s="90"/>
      <c r="M16" s="90"/>
    </row>
    <row r="17" spans="1:13" ht="21" customHeight="1" x14ac:dyDescent="0.35">
      <c r="A17" s="37" t="str">
        <f>IF(master!A18="","",master!A18)</f>
        <v/>
      </c>
      <c r="B17" s="171">
        <f>cds1.2!B16</f>
        <v>0</v>
      </c>
      <c r="C17" s="160"/>
      <c r="D17" s="171">
        <f>cds1.2!D16</f>
        <v>0</v>
      </c>
      <c r="E17" s="160"/>
      <c r="F17" s="25" t="str">
        <f>IF(ISERROR(D17/B17),"AUTO",ROUND(D17/B17*100,2))</f>
        <v>AUTO</v>
      </c>
      <c r="G17" s="90"/>
      <c r="H17" s="90"/>
      <c r="I17" s="90"/>
      <c r="J17" s="90"/>
      <c r="K17" s="90"/>
      <c r="L17" s="90"/>
      <c r="M17" s="90"/>
    </row>
    <row r="18" spans="1:13" ht="21" customHeight="1" x14ac:dyDescent="0.35">
      <c r="A18" s="37" t="str">
        <f>IF(master!A19="","",master!A19)</f>
        <v/>
      </c>
      <c r="B18" s="171">
        <f>cds1.2!B17</f>
        <v>0</v>
      </c>
      <c r="C18" s="160"/>
      <c r="D18" s="171">
        <f>cds1.2!D17</f>
        <v>0</v>
      </c>
      <c r="E18" s="160"/>
      <c r="F18" s="25" t="str">
        <f t="shared" ref="F18:F21" si="2">IF(ISERROR(D18/$B18),"AUTO",ROUND(D18/$B18*100,2))</f>
        <v>AUTO</v>
      </c>
      <c r="G18" s="90"/>
      <c r="H18" s="90"/>
      <c r="I18" s="90"/>
      <c r="J18" s="90"/>
      <c r="K18" s="90"/>
      <c r="L18" s="90"/>
      <c r="M18" s="90"/>
    </row>
    <row r="19" spans="1:13" ht="21" customHeight="1" x14ac:dyDescent="0.35">
      <c r="A19" s="37" t="str">
        <f>IF(master!A20="","",master!A20)</f>
        <v/>
      </c>
      <c r="B19" s="171">
        <f>cds1.2!B18</f>
        <v>0</v>
      </c>
      <c r="C19" s="160"/>
      <c r="D19" s="171">
        <f>cds1.2!D18</f>
        <v>0</v>
      </c>
      <c r="E19" s="160"/>
      <c r="F19" s="25" t="str">
        <f t="shared" si="2"/>
        <v>AUTO</v>
      </c>
      <c r="G19" s="90"/>
      <c r="H19" s="90"/>
      <c r="I19" s="90"/>
      <c r="J19" s="90"/>
      <c r="K19" s="90"/>
      <c r="L19" s="90"/>
      <c r="M19" s="90"/>
    </row>
    <row r="20" spans="1:13" ht="21" customHeight="1" x14ac:dyDescent="0.35">
      <c r="A20" s="37" t="str">
        <f>IF(master!A21="","",master!A21)</f>
        <v/>
      </c>
      <c r="B20" s="171">
        <f>cds1.2!B19</f>
        <v>0</v>
      </c>
      <c r="C20" s="160"/>
      <c r="D20" s="171">
        <f>cds1.2!D19</f>
        <v>0</v>
      </c>
      <c r="E20" s="160"/>
      <c r="F20" s="25" t="str">
        <f t="shared" si="2"/>
        <v>AUTO</v>
      </c>
      <c r="G20" s="90"/>
      <c r="H20" s="90"/>
      <c r="I20" s="90"/>
      <c r="J20" s="90"/>
      <c r="K20" s="90"/>
      <c r="L20" s="90"/>
      <c r="M20" s="90"/>
    </row>
    <row r="21" spans="1:13" ht="21" customHeight="1" x14ac:dyDescent="0.35">
      <c r="A21" s="37" t="str">
        <f>IF(master!A22="","",master!A22)</f>
        <v/>
      </c>
      <c r="B21" s="171">
        <f>cds1.2!B20</f>
        <v>0</v>
      </c>
      <c r="C21" s="160"/>
      <c r="D21" s="171">
        <f>cds1.2!D20</f>
        <v>0</v>
      </c>
      <c r="E21" s="160"/>
      <c r="F21" s="25" t="str">
        <f t="shared" si="2"/>
        <v>AUTO</v>
      </c>
      <c r="G21" s="90"/>
      <c r="H21" s="90"/>
      <c r="I21" s="90"/>
      <c r="J21" s="90"/>
      <c r="K21" s="90"/>
      <c r="L21" s="90"/>
      <c r="M21" s="90"/>
    </row>
    <row r="22" spans="1:13" ht="23.25" customHeight="1" x14ac:dyDescent="0.35">
      <c r="A22" s="92" t="s">
        <v>10</v>
      </c>
      <c r="B22" s="198">
        <f>SUM(B4:C21)</f>
        <v>0</v>
      </c>
      <c r="C22" s="160"/>
      <c r="D22" s="198">
        <f>SUM(D4:E21)</f>
        <v>0</v>
      </c>
      <c r="E22" s="160"/>
      <c r="F22" s="96" t="str">
        <f>IF(ISERROR(D22/B22),"AUTO",ROUND(D22/B22*100,2))</f>
        <v>AUTO</v>
      </c>
      <c r="G22" s="90"/>
      <c r="H22" s="90"/>
      <c r="I22" s="90"/>
      <c r="J22" s="90"/>
      <c r="K22" s="90"/>
      <c r="L22" s="90"/>
      <c r="M22" s="90"/>
    </row>
    <row r="23" spans="1:13" ht="23.25" customHeight="1" x14ac:dyDescent="0.35">
      <c r="A23" s="90"/>
      <c r="B23" s="90"/>
      <c r="C23" s="90"/>
      <c r="D23" s="90"/>
      <c r="E23" s="90"/>
      <c r="F23" s="90"/>
      <c r="G23" s="117"/>
      <c r="H23" s="117"/>
      <c r="I23" s="118"/>
      <c r="J23" s="90"/>
      <c r="K23" s="90"/>
      <c r="L23" s="90"/>
      <c r="M23" s="90"/>
    </row>
    <row r="24" spans="1:13" ht="23.25" customHeight="1" x14ac:dyDescent="0.5">
      <c r="A24" s="119" t="s">
        <v>99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ht="23.25" customHeight="1" x14ac:dyDescent="0.35">
      <c r="A25" s="202" t="s">
        <v>113</v>
      </c>
      <c r="B25" s="159"/>
      <c r="C25" s="160"/>
      <c r="D25" s="202" t="s">
        <v>99</v>
      </c>
      <c r="E25" s="159"/>
      <c r="F25" s="160"/>
      <c r="G25" s="90"/>
      <c r="H25" s="90"/>
      <c r="I25" s="90"/>
      <c r="J25" s="90"/>
      <c r="K25" s="90"/>
      <c r="L25" s="90"/>
      <c r="M25" s="90"/>
    </row>
    <row r="26" spans="1:13" ht="23.25" customHeight="1" x14ac:dyDescent="0.35">
      <c r="A26" s="199" t="s">
        <v>131</v>
      </c>
      <c r="B26" s="159"/>
      <c r="C26" s="160"/>
      <c r="D26" s="199" t="s">
        <v>116</v>
      </c>
      <c r="E26" s="159"/>
      <c r="F26" s="160"/>
      <c r="G26" s="90"/>
      <c r="H26" s="90"/>
      <c r="I26" s="90"/>
      <c r="J26" s="90"/>
      <c r="K26" s="90"/>
      <c r="L26" s="90"/>
      <c r="M26" s="90"/>
    </row>
    <row r="27" spans="1:13" ht="23.25" customHeight="1" x14ac:dyDescent="0.35">
      <c r="A27" s="199" t="s">
        <v>132</v>
      </c>
      <c r="B27" s="159"/>
      <c r="C27" s="160"/>
      <c r="D27" s="199" t="s">
        <v>119</v>
      </c>
      <c r="E27" s="159"/>
      <c r="F27" s="160"/>
      <c r="G27" s="90"/>
      <c r="H27" s="90"/>
      <c r="I27" s="90"/>
      <c r="J27" s="90"/>
      <c r="K27" s="90"/>
      <c r="L27" s="90"/>
      <c r="M27" s="90"/>
    </row>
    <row r="28" spans="1:13" ht="23.25" customHeight="1" x14ac:dyDescent="0.35">
      <c r="A28" s="199" t="s">
        <v>133</v>
      </c>
      <c r="B28" s="159"/>
      <c r="C28" s="160"/>
      <c r="D28" s="199" t="s">
        <v>122</v>
      </c>
      <c r="E28" s="159"/>
      <c r="F28" s="160"/>
      <c r="G28" s="90"/>
      <c r="H28" s="90"/>
      <c r="I28" s="90"/>
      <c r="J28" s="90"/>
      <c r="K28" s="90"/>
      <c r="L28" s="90"/>
      <c r="M28" s="90"/>
    </row>
    <row r="29" spans="1:13" ht="23.25" customHeight="1" x14ac:dyDescent="0.35">
      <c r="A29" s="199" t="s">
        <v>134</v>
      </c>
      <c r="B29" s="159"/>
      <c r="C29" s="160"/>
      <c r="D29" s="199" t="s">
        <v>125</v>
      </c>
      <c r="E29" s="159"/>
      <c r="F29" s="160"/>
      <c r="G29" s="90"/>
      <c r="H29" s="90"/>
      <c r="I29" s="90"/>
      <c r="J29" s="90"/>
      <c r="K29" s="90"/>
      <c r="L29" s="90"/>
      <c r="M29" s="90"/>
    </row>
    <row r="30" spans="1:13" ht="23.25" customHeight="1" x14ac:dyDescent="0.35">
      <c r="A30" s="199" t="s">
        <v>135</v>
      </c>
      <c r="B30" s="159"/>
      <c r="C30" s="160"/>
      <c r="D30" s="199" t="s">
        <v>128</v>
      </c>
      <c r="E30" s="159"/>
      <c r="F30" s="160"/>
      <c r="G30" s="90"/>
      <c r="H30" s="90"/>
      <c r="I30" s="90"/>
      <c r="J30" s="90"/>
      <c r="K30" s="90"/>
      <c r="L30" s="90"/>
      <c r="M30" s="90"/>
    </row>
    <row r="31" spans="1:13" ht="16.5" customHeight="1" x14ac:dyDescent="0.3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1:13" ht="23.25" customHeight="1" x14ac:dyDescent="0.35">
      <c r="A32" s="154" t="s">
        <v>129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pans="1:13" ht="23.25" customHeight="1" x14ac:dyDescent="0.35">
      <c r="A33" s="204" t="s">
        <v>113</v>
      </c>
      <c r="B33" s="159"/>
      <c r="C33" s="160"/>
      <c r="D33" s="204" t="s">
        <v>99</v>
      </c>
      <c r="E33" s="159"/>
      <c r="F33" s="160"/>
      <c r="G33" s="90"/>
      <c r="H33" s="90"/>
      <c r="I33" s="90"/>
      <c r="J33" s="90"/>
      <c r="K33" s="90"/>
      <c r="L33" s="90"/>
      <c r="M33" s="90"/>
    </row>
    <row r="34" spans="1:13" ht="23.25" customHeight="1" x14ac:dyDescent="0.35">
      <c r="A34" s="203">
        <f>IF(F22="AUTO",0,ROUND(F22/80*5,2))</f>
        <v>0</v>
      </c>
      <c r="B34" s="159"/>
      <c r="C34" s="160"/>
      <c r="D34" s="198" t="str">
        <f>IF(A34&gt;=4.51,D26,IF(A34&gt;=3.51,D27,IF(A34&gt;=2.51,D28,IF(A34&gt;=1.51,D29,IF(A34&lt;=1.5,D30,"AUTO")))))</f>
        <v>ต้องปรับปรุงเร่งด่วน</v>
      </c>
      <c r="E34" s="159"/>
      <c r="F34" s="160"/>
      <c r="G34" s="90"/>
      <c r="H34" s="90"/>
      <c r="I34" s="90"/>
      <c r="J34" s="90"/>
      <c r="K34" s="90"/>
      <c r="L34" s="90"/>
      <c r="M34" s="90"/>
    </row>
    <row r="35" spans="1:13" ht="16.5" customHeight="1" x14ac:dyDescent="0.3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</row>
    <row r="36" spans="1:13" ht="16.5" customHeight="1" x14ac:dyDescent="0.3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</row>
    <row r="37" spans="1:13" ht="16.5" customHeight="1" x14ac:dyDescent="0.3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1:13" ht="16.5" customHeight="1" x14ac:dyDescent="0.3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ht="16.5" customHeight="1" x14ac:dyDescent="0.3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</row>
    <row r="40" spans="1:13" ht="16.5" customHeight="1" x14ac:dyDescent="0.3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1" spans="1:13" ht="16.5" customHeight="1" x14ac:dyDescent="0.3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spans="1:13" ht="16.5" customHeight="1" x14ac:dyDescent="0.3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3" spans="1:13" ht="16.5" customHeight="1" x14ac:dyDescent="0.3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</row>
    <row r="44" spans="1:13" ht="16.5" customHeight="1" x14ac:dyDescent="0.3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</row>
    <row r="45" spans="1:13" ht="16.5" customHeight="1" x14ac:dyDescent="0.3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</row>
    <row r="46" spans="1:13" ht="16.5" customHeight="1" x14ac:dyDescent="0.3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</row>
    <row r="47" spans="1:13" ht="16.5" customHeight="1" x14ac:dyDescent="0.3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1:13" ht="16.5" customHeight="1" x14ac:dyDescent="0.3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3" ht="16.5" customHeight="1" x14ac:dyDescent="0.3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1:13" ht="16.5" customHeight="1" x14ac:dyDescent="0.3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1:13" ht="16.5" customHeight="1" x14ac:dyDescent="0.3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ht="16.5" customHeight="1" x14ac:dyDescent="0.3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ht="16.5" customHeight="1" x14ac:dyDescent="0.3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ht="16.5" customHeight="1" x14ac:dyDescent="0.3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ht="16.5" customHeight="1" x14ac:dyDescent="0.3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ht="16.5" customHeight="1" x14ac:dyDescent="0.3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ht="16.5" customHeight="1" x14ac:dyDescent="0.3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ht="16.5" customHeight="1" x14ac:dyDescent="0.3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ht="16.5" customHeight="1" x14ac:dyDescent="0.3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ht="16.5" customHeight="1" x14ac:dyDescent="0.3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ht="16.5" customHeight="1" x14ac:dyDescent="0.3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ht="16.5" customHeight="1" x14ac:dyDescent="0.3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ht="16.5" customHeight="1" x14ac:dyDescent="0.3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ht="16.5" customHeight="1" x14ac:dyDescent="0.3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ht="16.5" customHeight="1" x14ac:dyDescent="0.3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ht="16.5" customHeight="1" x14ac:dyDescent="0.3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ht="16.5" customHeight="1" x14ac:dyDescent="0.3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ht="16.5" customHeight="1" x14ac:dyDescent="0.3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ht="16.5" customHeight="1" x14ac:dyDescent="0.3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ht="16.5" customHeight="1" x14ac:dyDescent="0.3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ht="16.5" customHeight="1" x14ac:dyDescent="0.3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ht="16.5" customHeight="1" x14ac:dyDescent="0.3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ht="16.5" customHeight="1" x14ac:dyDescent="0.3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ht="16.5" customHeight="1" x14ac:dyDescent="0.3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ht="16.5" customHeight="1" x14ac:dyDescent="0.3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ht="16.5" customHeight="1" x14ac:dyDescent="0.3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ht="16.5" customHeight="1" x14ac:dyDescent="0.3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ht="16.5" customHeight="1" x14ac:dyDescent="0.3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ht="16.5" customHeight="1" x14ac:dyDescent="0.3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ht="16.5" customHeight="1" x14ac:dyDescent="0.3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ht="16.5" customHeight="1" x14ac:dyDescent="0.3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ht="16.5" customHeight="1" x14ac:dyDescent="0.3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</row>
    <row r="83" spans="1:13" ht="16.5" customHeight="1" x14ac:dyDescent="0.3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</row>
    <row r="84" spans="1:13" ht="16.5" customHeight="1" x14ac:dyDescent="0.3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</row>
    <row r="85" spans="1:13" ht="16.5" customHeight="1" x14ac:dyDescent="0.3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</row>
    <row r="86" spans="1:13" ht="16.5" customHeight="1" x14ac:dyDescent="0.3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</row>
    <row r="87" spans="1:13" ht="16.5" customHeight="1" x14ac:dyDescent="0.3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</row>
    <row r="88" spans="1:13" ht="16.5" customHeight="1" x14ac:dyDescent="0.3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</row>
    <row r="89" spans="1:13" ht="16.5" customHeight="1" x14ac:dyDescent="0.3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</row>
    <row r="90" spans="1:13" ht="16.5" customHeight="1" x14ac:dyDescent="0.3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</row>
    <row r="91" spans="1:13" ht="16.5" customHeight="1" x14ac:dyDescent="0.3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</row>
    <row r="92" spans="1:13" ht="16.5" customHeight="1" x14ac:dyDescent="0.3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</row>
    <row r="93" spans="1:13" ht="16.5" customHeight="1" x14ac:dyDescent="0.3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</row>
    <row r="94" spans="1:13" ht="16.5" customHeight="1" x14ac:dyDescent="0.3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</row>
    <row r="95" spans="1:13" ht="16.5" customHeight="1" x14ac:dyDescent="0.3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</row>
    <row r="96" spans="1:13" ht="16.5" customHeight="1" x14ac:dyDescent="0.3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</row>
    <row r="97" spans="1:13" ht="16.5" customHeight="1" x14ac:dyDescent="0.3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</row>
    <row r="98" spans="1:13" ht="16.5" customHeight="1" x14ac:dyDescent="0.3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</row>
    <row r="99" spans="1:13" ht="16.5" customHeight="1" x14ac:dyDescent="0.3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</row>
    <row r="100" spans="1:13" ht="16.5" customHeight="1" x14ac:dyDescent="0.3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</row>
    <row r="101" spans="1:13" ht="16.5" customHeight="1" x14ac:dyDescent="0.3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</row>
    <row r="102" spans="1:13" ht="16.5" customHeight="1" x14ac:dyDescent="0.3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</row>
    <row r="103" spans="1:13" ht="16.5" customHeight="1" x14ac:dyDescent="0.3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</row>
    <row r="104" spans="1:13" ht="16.5" customHeight="1" x14ac:dyDescent="0.3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</row>
    <row r="105" spans="1:13" ht="16.5" customHeight="1" x14ac:dyDescent="0.3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</row>
    <row r="106" spans="1:13" ht="16.5" customHeight="1" x14ac:dyDescent="0.3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</row>
    <row r="107" spans="1:13" ht="16.5" customHeight="1" x14ac:dyDescent="0.3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</row>
    <row r="108" spans="1:13" ht="16.5" customHeight="1" x14ac:dyDescent="0.3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</row>
    <row r="109" spans="1:13" ht="16.5" customHeight="1" x14ac:dyDescent="0.3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</row>
    <row r="110" spans="1:13" ht="16.5" customHeight="1" x14ac:dyDescent="0.3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</row>
    <row r="111" spans="1:13" ht="16.5" customHeight="1" x14ac:dyDescent="0.3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</row>
    <row r="112" spans="1:13" ht="16.5" customHeight="1" x14ac:dyDescent="0.3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</row>
    <row r="113" spans="1:13" ht="16.5" customHeight="1" x14ac:dyDescent="0.3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</row>
    <row r="114" spans="1:13" ht="16.5" customHeight="1" x14ac:dyDescent="0.3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</row>
    <row r="115" spans="1:13" ht="16.5" customHeight="1" x14ac:dyDescent="0.3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</row>
    <row r="116" spans="1:13" ht="16.5" customHeight="1" x14ac:dyDescent="0.3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</row>
    <row r="117" spans="1:13" ht="16.5" customHeight="1" x14ac:dyDescent="0.3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</row>
    <row r="118" spans="1:13" ht="16.5" customHeight="1" x14ac:dyDescent="0.3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</row>
    <row r="119" spans="1:13" ht="16.5" customHeight="1" x14ac:dyDescent="0.3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</row>
    <row r="120" spans="1:13" ht="16.5" customHeight="1" x14ac:dyDescent="0.3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</row>
    <row r="121" spans="1:13" ht="16.5" customHeight="1" x14ac:dyDescent="0.3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</row>
    <row r="122" spans="1:13" ht="16.5" customHeight="1" x14ac:dyDescent="0.3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</row>
    <row r="123" spans="1:13" ht="16.5" customHeight="1" x14ac:dyDescent="0.3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</row>
    <row r="124" spans="1:13" ht="16.5" customHeight="1" x14ac:dyDescent="0.3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</row>
    <row r="125" spans="1:13" ht="16.5" customHeight="1" x14ac:dyDescent="0.3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</row>
    <row r="126" spans="1:13" ht="16.5" customHeight="1" x14ac:dyDescent="0.3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</row>
    <row r="127" spans="1:13" ht="16.5" customHeight="1" x14ac:dyDescent="0.3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</row>
    <row r="128" spans="1:13" ht="16.5" customHeight="1" x14ac:dyDescent="0.3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</row>
    <row r="129" spans="1:13" ht="16.5" customHeight="1" x14ac:dyDescent="0.3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</row>
    <row r="130" spans="1:13" ht="16.5" customHeight="1" x14ac:dyDescent="0.3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</row>
    <row r="131" spans="1:13" ht="16.5" customHeight="1" x14ac:dyDescent="0.3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</row>
    <row r="132" spans="1:13" ht="16.5" customHeight="1" x14ac:dyDescent="0.3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</row>
    <row r="133" spans="1:13" ht="16.5" customHeight="1" x14ac:dyDescent="0.35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</row>
    <row r="134" spans="1:13" ht="16.5" customHeight="1" x14ac:dyDescent="0.35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</row>
    <row r="135" spans="1:13" ht="16.5" customHeight="1" x14ac:dyDescent="0.3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</row>
    <row r="136" spans="1:13" ht="16.5" customHeight="1" x14ac:dyDescent="0.35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</row>
    <row r="137" spans="1:13" ht="16.5" customHeight="1" x14ac:dyDescent="0.3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</row>
    <row r="138" spans="1:13" ht="16.5" customHeight="1" x14ac:dyDescent="0.35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</row>
    <row r="139" spans="1:13" ht="16.5" customHeight="1" x14ac:dyDescent="0.35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</row>
    <row r="140" spans="1:13" ht="16.5" customHeight="1" x14ac:dyDescent="0.35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</row>
    <row r="141" spans="1:13" ht="16.5" customHeight="1" x14ac:dyDescent="0.35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</row>
    <row r="142" spans="1:13" ht="16.5" customHeight="1" x14ac:dyDescent="0.3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</row>
    <row r="143" spans="1:13" ht="16.5" customHeight="1" x14ac:dyDescent="0.35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</row>
    <row r="144" spans="1:13" ht="16.5" customHeight="1" x14ac:dyDescent="0.35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</row>
    <row r="145" spans="1:13" ht="16.5" customHeight="1" x14ac:dyDescent="0.3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</row>
    <row r="146" spans="1:13" ht="16.5" customHeight="1" x14ac:dyDescent="0.3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</row>
    <row r="147" spans="1:13" ht="16.5" customHeight="1" x14ac:dyDescent="0.3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</row>
    <row r="148" spans="1:13" ht="16.5" customHeight="1" x14ac:dyDescent="0.3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</row>
    <row r="149" spans="1:13" ht="16.5" customHeight="1" x14ac:dyDescent="0.3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</row>
    <row r="150" spans="1:13" ht="16.5" customHeight="1" x14ac:dyDescent="0.3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</row>
    <row r="151" spans="1:13" ht="16.5" customHeight="1" x14ac:dyDescent="0.3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</row>
    <row r="152" spans="1:13" ht="16.5" customHeight="1" x14ac:dyDescent="0.3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</row>
    <row r="153" spans="1:13" ht="16.5" customHeight="1" x14ac:dyDescent="0.35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</row>
    <row r="154" spans="1:13" ht="16.5" customHeight="1" x14ac:dyDescent="0.3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</row>
    <row r="155" spans="1:13" ht="16.5" customHeight="1" x14ac:dyDescent="0.3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</row>
    <row r="156" spans="1:13" ht="16.5" customHeight="1" x14ac:dyDescent="0.35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</row>
    <row r="157" spans="1:13" ht="16.5" customHeight="1" x14ac:dyDescent="0.3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</row>
    <row r="158" spans="1:13" ht="16.5" customHeight="1" x14ac:dyDescent="0.35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</row>
    <row r="159" spans="1:13" ht="16.5" customHeight="1" x14ac:dyDescent="0.3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</row>
    <row r="160" spans="1:13" ht="16.5" customHeight="1" x14ac:dyDescent="0.35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</row>
    <row r="161" spans="1:13" ht="16.5" customHeight="1" x14ac:dyDescent="0.3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</row>
    <row r="162" spans="1:13" ht="16.5" customHeight="1" x14ac:dyDescent="0.35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</row>
    <row r="163" spans="1:13" ht="16.5" customHeight="1" x14ac:dyDescent="0.35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</row>
    <row r="164" spans="1:13" ht="16.5" customHeight="1" x14ac:dyDescent="0.35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</row>
    <row r="165" spans="1:13" ht="16.5" customHeight="1" x14ac:dyDescent="0.3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</row>
    <row r="166" spans="1:13" ht="16.5" customHeight="1" x14ac:dyDescent="0.3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</row>
    <row r="167" spans="1:13" ht="16.5" customHeight="1" x14ac:dyDescent="0.3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</row>
    <row r="168" spans="1:13" ht="16.5" customHeight="1" x14ac:dyDescent="0.3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</row>
    <row r="169" spans="1:13" ht="16.5" customHeight="1" x14ac:dyDescent="0.3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</row>
    <row r="170" spans="1:13" ht="16.5" customHeight="1" x14ac:dyDescent="0.3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</row>
    <row r="171" spans="1:13" ht="16.5" customHeight="1" x14ac:dyDescent="0.3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</row>
    <row r="172" spans="1:13" ht="16.5" customHeight="1" x14ac:dyDescent="0.3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</row>
    <row r="173" spans="1:13" ht="16.5" customHeight="1" x14ac:dyDescent="0.3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</row>
    <row r="174" spans="1:13" ht="16.5" customHeight="1" x14ac:dyDescent="0.3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</row>
    <row r="175" spans="1:13" ht="16.5" customHeight="1" x14ac:dyDescent="0.3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</row>
    <row r="176" spans="1:13" ht="16.5" customHeight="1" x14ac:dyDescent="0.3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</row>
    <row r="177" spans="1:13" ht="16.5" customHeight="1" x14ac:dyDescent="0.3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</row>
    <row r="178" spans="1:13" ht="16.5" customHeight="1" x14ac:dyDescent="0.3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</row>
    <row r="179" spans="1:13" ht="16.5" customHeight="1" x14ac:dyDescent="0.3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</row>
    <row r="180" spans="1:13" ht="16.5" customHeight="1" x14ac:dyDescent="0.3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</row>
    <row r="181" spans="1:13" ht="16.5" customHeight="1" x14ac:dyDescent="0.3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</row>
    <row r="182" spans="1:13" ht="16.5" customHeight="1" x14ac:dyDescent="0.3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</row>
    <row r="183" spans="1:13" ht="16.5" customHeight="1" x14ac:dyDescent="0.3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</row>
    <row r="184" spans="1:13" ht="16.5" customHeight="1" x14ac:dyDescent="0.3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</row>
    <row r="185" spans="1:13" ht="16.5" customHeight="1" x14ac:dyDescent="0.3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</row>
    <row r="186" spans="1:13" ht="16.5" customHeight="1" x14ac:dyDescent="0.3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</row>
    <row r="187" spans="1:13" ht="16.5" customHeight="1" x14ac:dyDescent="0.3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</row>
    <row r="188" spans="1:13" ht="16.5" customHeight="1" x14ac:dyDescent="0.3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</row>
    <row r="189" spans="1:13" ht="16.5" customHeight="1" x14ac:dyDescent="0.3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</row>
    <row r="190" spans="1:13" ht="16.5" customHeight="1" x14ac:dyDescent="0.3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</row>
    <row r="191" spans="1:13" ht="16.5" customHeight="1" x14ac:dyDescent="0.3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</row>
    <row r="192" spans="1:13" ht="16.5" customHeight="1" x14ac:dyDescent="0.3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</row>
    <row r="193" spans="1:13" ht="16.5" customHeight="1" x14ac:dyDescent="0.3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</row>
    <row r="194" spans="1:13" ht="16.5" customHeight="1" x14ac:dyDescent="0.3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</row>
    <row r="195" spans="1:13" ht="16.5" customHeight="1" x14ac:dyDescent="0.3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</row>
    <row r="196" spans="1:13" ht="16.5" customHeight="1" x14ac:dyDescent="0.3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</row>
    <row r="197" spans="1:13" ht="16.5" customHeight="1" x14ac:dyDescent="0.3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</row>
    <row r="198" spans="1:13" ht="16.5" customHeight="1" x14ac:dyDescent="0.3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</row>
    <row r="199" spans="1:13" ht="16.5" customHeight="1" x14ac:dyDescent="0.3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</row>
    <row r="200" spans="1:13" ht="16.5" customHeight="1" x14ac:dyDescent="0.3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</row>
    <row r="201" spans="1:13" ht="16.5" customHeight="1" x14ac:dyDescent="0.3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</row>
    <row r="202" spans="1:13" ht="16.5" customHeight="1" x14ac:dyDescent="0.3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</row>
    <row r="203" spans="1:13" ht="16.5" customHeight="1" x14ac:dyDescent="0.3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</row>
    <row r="204" spans="1:13" ht="16.5" customHeight="1" x14ac:dyDescent="0.3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</row>
    <row r="205" spans="1:13" ht="16.5" customHeight="1" x14ac:dyDescent="0.3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</row>
    <row r="206" spans="1:13" ht="16.5" customHeight="1" x14ac:dyDescent="0.3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</row>
    <row r="207" spans="1:13" ht="16.5" customHeight="1" x14ac:dyDescent="0.3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</row>
    <row r="208" spans="1:13" ht="16.5" customHeight="1" x14ac:dyDescent="0.3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</row>
    <row r="209" spans="1:13" ht="16.5" customHeight="1" x14ac:dyDescent="0.3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</row>
    <row r="210" spans="1:13" ht="16.5" customHeight="1" x14ac:dyDescent="0.3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</row>
    <row r="211" spans="1:13" ht="16.5" customHeight="1" x14ac:dyDescent="0.3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</row>
    <row r="212" spans="1:13" ht="16.5" customHeight="1" x14ac:dyDescent="0.3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</row>
    <row r="213" spans="1:13" ht="16.5" customHeight="1" x14ac:dyDescent="0.3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</row>
    <row r="214" spans="1:13" ht="16.5" customHeight="1" x14ac:dyDescent="0.3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</row>
    <row r="215" spans="1:13" ht="16.5" customHeight="1" x14ac:dyDescent="0.3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</row>
    <row r="216" spans="1:13" ht="16.5" customHeight="1" x14ac:dyDescent="0.3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</row>
    <row r="217" spans="1:13" ht="16.5" customHeight="1" x14ac:dyDescent="0.35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</row>
    <row r="218" spans="1:13" ht="16.5" customHeight="1" x14ac:dyDescent="0.3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</row>
    <row r="219" spans="1:13" ht="16.5" customHeight="1" x14ac:dyDescent="0.3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</row>
    <row r="220" spans="1:13" ht="16.5" customHeight="1" x14ac:dyDescent="0.3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</row>
    <row r="221" spans="1:13" ht="16.5" customHeight="1" x14ac:dyDescent="0.3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</row>
    <row r="222" spans="1:13" ht="16.5" customHeight="1" x14ac:dyDescent="0.35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</row>
    <row r="223" spans="1:13" ht="16.5" customHeight="1" x14ac:dyDescent="0.35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</row>
    <row r="224" spans="1:13" ht="16.5" customHeight="1" x14ac:dyDescent="0.3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</row>
    <row r="225" spans="1:13" ht="16.5" customHeight="1" x14ac:dyDescent="0.3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</row>
    <row r="226" spans="1:13" ht="16.5" customHeight="1" x14ac:dyDescent="0.35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</row>
    <row r="227" spans="1:13" ht="16.5" customHeight="1" x14ac:dyDescent="0.35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</row>
    <row r="228" spans="1:13" ht="16.5" customHeight="1" x14ac:dyDescent="0.35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</row>
    <row r="229" spans="1:13" ht="16.5" customHeight="1" x14ac:dyDescent="0.35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</row>
    <row r="230" spans="1:13" ht="16.5" customHeight="1" x14ac:dyDescent="0.35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</row>
    <row r="231" spans="1:13" ht="16.5" customHeight="1" x14ac:dyDescent="0.35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</row>
    <row r="232" spans="1:13" ht="16.5" customHeight="1" x14ac:dyDescent="0.35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</row>
    <row r="233" spans="1:13" ht="16.5" customHeight="1" x14ac:dyDescent="0.35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</row>
    <row r="234" spans="1:13" ht="16.5" customHeight="1" x14ac:dyDescent="0.35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</row>
    <row r="235" spans="1:13" ht="16.5" customHeight="1" x14ac:dyDescent="0.3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</row>
    <row r="236" spans="1:13" ht="16.5" customHeight="1" x14ac:dyDescent="0.35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</row>
    <row r="237" spans="1:13" ht="16.5" customHeight="1" x14ac:dyDescent="0.35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</row>
    <row r="238" spans="1:13" ht="16.5" customHeight="1" x14ac:dyDescent="0.35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</row>
    <row r="239" spans="1:13" ht="16.5" customHeight="1" x14ac:dyDescent="0.35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</row>
    <row r="240" spans="1:13" ht="16.5" customHeight="1" x14ac:dyDescent="0.35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</row>
    <row r="241" spans="1:13" ht="16.5" customHeight="1" x14ac:dyDescent="0.35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</row>
    <row r="242" spans="1:13" ht="16.5" customHeight="1" x14ac:dyDescent="0.35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</row>
    <row r="243" spans="1:13" ht="16.5" customHeight="1" x14ac:dyDescent="0.35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</row>
    <row r="244" spans="1:13" ht="16.5" customHeight="1" x14ac:dyDescent="0.35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</row>
    <row r="245" spans="1:13" ht="16.5" customHeight="1" x14ac:dyDescent="0.35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</row>
    <row r="246" spans="1:13" ht="16.5" customHeight="1" x14ac:dyDescent="0.35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</row>
    <row r="247" spans="1:13" ht="16.5" customHeight="1" x14ac:dyDescent="0.35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</row>
    <row r="248" spans="1:13" ht="16.5" customHeight="1" x14ac:dyDescent="0.35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</row>
    <row r="249" spans="1:13" ht="16.5" customHeight="1" x14ac:dyDescent="0.35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</row>
    <row r="250" spans="1:13" ht="16.5" customHeight="1" x14ac:dyDescent="0.35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</row>
    <row r="251" spans="1:13" ht="16.5" customHeight="1" x14ac:dyDescent="0.35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</row>
    <row r="252" spans="1:13" ht="16.5" customHeight="1" x14ac:dyDescent="0.35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</row>
    <row r="253" spans="1:13" ht="16.5" customHeight="1" x14ac:dyDescent="0.35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</row>
    <row r="254" spans="1:13" ht="16.5" customHeight="1" x14ac:dyDescent="0.35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</row>
    <row r="255" spans="1:13" ht="16.5" customHeight="1" x14ac:dyDescent="0.35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</row>
    <row r="256" spans="1:13" ht="16.5" customHeight="1" x14ac:dyDescent="0.35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</row>
    <row r="257" spans="1:13" ht="16.5" customHeight="1" x14ac:dyDescent="0.35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</row>
    <row r="258" spans="1:13" ht="16.5" customHeight="1" x14ac:dyDescent="0.3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</row>
    <row r="259" spans="1:13" ht="16.5" customHeight="1" x14ac:dyDescent="0.35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</row>
    <row r="260" spans="1:13" ht="16.5" customHeight="1" x14ac:dyDescent="0.35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</row>
    <row r="261" spans="1:13" ht="16.5" customHeight="1" x14ac:dyDescent="0.3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</row>
    <row r="262" spans="1:13" ht="16.5" customHeight="1" x14ac:dyDescent="0.3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</row>
    <row r="263" spans="1:13" ht="16.5" customHeight="1" x14ac:dyDescent="0.3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</row>
    <row r="264" spans="1:13" ht="16.5" customHeight="1" x14ac:dyDescent="0.3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</row>
    <row r="265" spans="1:13" ht="16.5" customHeight="1" x14ac:dyDescent="0.3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</row>
    <row r="266" spans="1:13" ht="16.5" customHeight="1" x14ac:dyDescent="0.35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</row>
    <row r="267" spans="1:13" ht="16.5" customHeight="1" x14ac:dyDescent="0.3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</row>
    <row r="268" spans="1:13" ht="16.5" customHeight="1" x14ac:dyDescent="0.3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</row>
    <row r="269" spans="1:13" ht="16.5" customHeight="1" x14ac:dyDescent="0.35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</row>
    <row r="270" spans="1:13" ht="16.5" customHeight="1" x14ac:dyDescent="0.3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</row>
    <row r="271" spans="1:13" ht="16.5" customHeight="1" x14ac:dyDescent="0.3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</row>
    <row r="272" spans="1:13" ht="16.5" customHeight="1" x14ac:dyDescent="0.3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</row>
    <row r="273" spans="1:13" ht="16.5" customHeight="1" x14ac:dyDescent="0.35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</row>
    <row r="274" spans="1:13" ht="16.5" customHeight="1" x14ac:dyDescent="0.3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</row>
    <row r="275" spans="1:13" ht="16.5" customHeight="1" x14ac:dyDescent="0.35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</row>
    <row r="276" spans="1:13" ht="16.5" customHeight="1" x14ac:dyDescent="0.3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</row>
    <row r="277" spans="1:13" ht="16.5" customHeight="1" x14ac:dyDescent="0.35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</row>
    <row r="278" spans="1:13" ht="16.5" customHeight="1" x14ac:dyDescent="0.3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</row>
    <row r="279" spans="1:13" ht="16.5" customHeight="1" x14ac:dyDescent="0.3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</row>
    <row r="280" spans="1:13" ht="16.5" customHeight="1" x14ac:dyDescent="0.3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</row>
    <row r="281" spans="1:13" ht="16.5" customHeight="1" x14ac:dyDescent="0.3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</row>
    <row r="282" spans="1:13" ht="16.5" customHeight="1" x14ac:dyDescent="0.3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</row>
    <row r="283" spans="1:13" ht="16.5" customHeight="1" x14ac:dyDescent="0.3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</row>
    <row r="284" spans="1:13" ht="16.5" customHeight="1" x14ac:dyDescent="0.3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</row>
    <row r="285" spans="1:13" ht="16.5" customHeight="1" x14ac:dyDescent="0.3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</row>
    <row r="286" spans="1:13" ht="16.5" customHeight="1" x14ac:dyDescent="0.3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</row>
    <row r="287" spans="1:13" ht="16.5" customHeight="1" x14ac:dyDescent="0.3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</row>
    <row r="288" spans="1:13" ht="16.5" customHeight="1" x14ac:dyDescent="0.3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</row>
    <row r="289" spans="1:13" ht="16.5" customHeight="1" x14ac:dyDescent="0.3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</row>
    <row r="290" spans="1:13" ht="16.5" customHeight="1" x14ac:dyDescent="0.3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</row>
    <row r="291" spans="1:13" ht="16.5" customHeight="1" x14ac:dyDescent="0.3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</row>
    <row r="292" spans="1:13" ht="16.5" customHeight="1" x14ac:dyDescent="0.3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</row>
    <row r="293" spans="1:13" ht="16.5" customHeight="1" x14ac:dyDescent="0.3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</row>
    <row r="294" spans="1:13" ht="16.5" customHeight="1" x14ac:dyDescent="0.3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</row>
    <row r="295" spans="1:13" ht="16.5" customHeight="1" x14ac:dyDescent="0.3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</row>
    <row r="296" spans="1:13" ht="16.5" customHeight="1" x14ac:dyDescent="0.3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</row>
    <row r="297" spans="1:13" ht="16.5" customHeight="1" x14ac:dyDescent="0.3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</row>
    <row r="298" spans="1:13" ht="16.5" customHeight="1" x14ac:dyDescent="0.3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</row>
    <row r="299" spans="1:13" ht="16.5" customHeight="1" x14ac:dyDescent="0.3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</row>
    <row r="300" spans="1:13" ht="16.5" customHeight="1" x14ac:dyDescent="0.3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</row>
    <row r="301" spans="1:13" ht="16.5" customHeight="1" x14ac:dyDescent="0.3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</row>
    <row r="302" spans="1:13" ht="16.5" customHeight="1" x14ac:dyDescent="0.3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</row>
    <row r="303" spans="1:13" ht="16.5" customHeight="1" x14ac:dyDescent="0.3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</row>
    <row r="304" spans="1:13" ht="16.5" customHeight="1" x14ac:dyDescent="0.3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</row>
    <row r="305" spans="1:13" ht="16.5" customHeight="1" x14ac:dyDescent="0.3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</row>
    <row r="306" spans="1:13" ht="16.5" customHeight="1" x14ac:dyDescent="0.3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</row>
    <row r="307" spans="1:13" ht="16.5" customHeight="1" x14ac:dyDescent="0.3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</row>
    <row r="308" spans="1:13" ht="16.5" customHeight="1" x14ac:dyDescent="0.3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</row>
    <row r="309" spans="1:13" ht="16.5" customHeight="1" x14ac:dyDescent="0.3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</row>
    <row r="310" spans="1:13" ht="16.5" customHeight="1" x14ac:dyDescent="0.3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</row>
    <row r="311" spans="1:13" ht="16.5" customHeight="1" x14ac:dyDescent="0.3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</row>
    <row r="312" spans="1:13" ht="16.5" customHeight="1" x14ac:dyDescent="0.3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</row>
    <row r="313" spans="1:13" ht="16.5" customHeight="1" x14ac:dyDescent="0.3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</row>
    <row r="314" spans="1:13" ht="16.5" customHeight="1" x14ac:dyDescent="0.3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</row>
    <row r="315" spans="1:13" ht="16.5" customHeight="1" x14ac:dyDescent="0.3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</row>
    <row r="316" spans="1:13" ht="16.5" customHeight="1" x14ac:dyDescent="0.3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</row>
    <row r="317" spans="1:13" ht="16.5" customHeight="1" x14ac:dyDescent="0.3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</row>
    <row r="318" spans="1:13" ht="16.5" customHeight="1" x14ac:dyDescent="0.3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</row>
    <row r="319" spans="1:13" ht="16.5" customHeight="1" x14ac:dyDescent="0.3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</row>
    <row r="320" spans="1:13" ht="16.5" customHeight="1" x14ac:dyDescent="0.3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</row>
    <row r="321" spans="1:13" ht="16.5" customHeight="1" x14ac:dyDescent="0.3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</row>
    <row r="322" spans="1:13" ht="16.5" customHeight="1" x14ac:dyDescent="0.3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</row>
    <row r="323" spans="1:13" ht="16.5" customHeight="1" x14ac:dyDescent="0.3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</row>
    <row r="324" spans="1:13" ht="16.5" customHeight="1" x14ac:dyDescent="0.3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</row>
    <row r="325" spans="1:13" ht="16.5" customHeight="1" x14ac:dyDescent="0.3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</row>
    <row r="326" spans="1:13" ht="16.5" customHeight="1" x14ac:dyDescent="0.3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</row>
    <row r="327" spans="1:13" ht="16.5" customHeight="1" x14ac:dyDescent="0.3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</row>
    <row r="328" spans="1:13" ht="16.5" customHeight="1" x14ac:dyDescent="0.3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</row>
    <row r="329" spans="1:13" ht="16.5" customHeight="1" x14ac:dyDescent="0.3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</row>
    <row r="330" spans="1:13" ht="16.5" customHeight="1" x14ac:dyDescent="0.3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</row>
    <row r="331" spans="1:13" ht="16.5" customHeight="1" x14ac:dyDescent="0.3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</row>
    <row r="332" spans="1:13" ht="16.5" customHeight="1" x14ac:dyDescent="0.3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</row>
    <row r="333" spans="1:13" ht="16.5" customHeight="1" x14ac:dyDescent="0.3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</row>
    <row r="334" spans="1:13" ht="16.5" customHeight="1" x14ac:dyDescent="0.3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</row>
    <row r="335" spans="1:13" ht="16.5" customHeight="1" x14ac:dyDescent="0.3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</row>
    <row r="336" spans="1:13" ht="16.5" customHeight="1" x14ac:dyDescent="0.3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</row>
    <row r="337" spans="1:13" ht="16.5" customHeight="1" x14ac:dyDescent="0.3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</row>
    <row r="338" spans="1:13" ht="16.5" customHeight="1" x14ac:dyDescent="0.3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</row>
    <row r="339" spans="1:13" ht="16.5" customHeight="1" x14ac:dyDescent="0.3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</row>
    <row r="340" spans="1:13" ht="16.5" customHeight="1" x14ac:dyDescent="0.3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</row>
    <row r="341" spans="1:13" ht="16.5" customHeight="1" x14ac:dyDescent="0.3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</row>
    <row r="342" spans="1:13" ht="16.5" customHeight="1" x14ac:dyDescent="0.3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</row>
    <row r="343" spans="1:13" ht="16.5" customHeight="1" x14ac:dyDescent="0.3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</row>
    <row r="344" spans="1:13" ht="16.5" customHeight="1" x14ac:dyDescent="0.3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</row>
    <row r="345" spans="1:13" ht="16.5" customHeight="1" x14ac:dyDescent="0.3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</row>
    <row r="346" spans="1:13" ht="16.5" customHeight="1" x14ac:dyDescent="0.3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</row>
    <row r="347" spans="1:13" ht="16.5" customHeight="1" x14ac:dyDescent="0.3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</row>
    <row r="348" spans="1:13" ht="16.5" customHeight="1" x14ac:dyDescent="0.3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</row>
    <row r="349" spans="1:13" ht="16.5" customHeight="1" x14ac:dyDescent="0.3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</row>
    <row r="350" spans="1:13" ht="16.5" customHeight="1" x14ac:dyDescent="0.3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</row>
    <row r="351" spans="1:13" ht="16.5" customHeight="1" x14ac:dyDescent="0.3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</row>
    <row r="352" spans="1:13" ht="16.5" customHeight="1" x14ac:dyDescent="0.3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</row>
    <row r="353" spans="1:13" ht="16.5" customHeight="1" x14ac:dyDescent="0.3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</row>
    <row r="354" spans="1:13" ht="16.5" customHeight="1" x14ac:dyDescent="0.3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</row>
    <row r="355" spans="1:13" ht="16.5" customHeight="1" x14ac:dyDescent="0.3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</row>
    <row r="356" spans="1:13" ht="16.5" customHeight="1" x14ac:dyDescent="0.3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</row>
    <row r="357" spans="1:13" ht="16.5" customHeight="1" x14ac:dyDescent="0.3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</row>
    <row r="358" spans="1:13" ht="16.5" customHeight="1" x14ac:dyDescent="0.3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</row>
    <row r="359" spans="1:13" ht="16.5" customHeight="1" x14ac:dyDescent="0.3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</row>
    <row r="360" spans="1:13" ht="16.5" customHeight="1" x14ac:dyDescent="0.3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</row>
    <row r="361" spans="1:13" ht="16.5" customHeight="1" x14ac:dyDescent="0.3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</row>
    <row r="362" spans="1:13" ht="16.5" customHeight="1" x14ac:dyDescent="0.3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</row>
    <row r="363" spans="1:13" ht="16.5" customHeight="1" x14ac:dyDescent="0.3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</row>
    <row r="364" spans="1:13" ht="16.5" customHeight="1" x14ac:dyDescent="0.3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</row>
    <row r="365" spans="1:13" ht="16.5" customHeight="1" x14ac:dyDescent="0.3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</row>
    <row r="366" spans="1:13" ht="16.5" customHeight="1" x14ac:dyDescent="0.3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</row>
    <row r="367" spans="1:13" ht="16.5" customHeight="1" x14ac:dyDescent="0.3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</row>
    <row r="368" spans="1:13" ht="16.5" customHeight="1" x14ac:dyDescent="0.3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</row>
    <row r="369" spans="1:13" ht="16.5" customHeight="1" x14ac:dyDescent="0.3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</row>
    <row r="370" spans="1:13" ht="16.5" customHeight="1" x14ac:dyDescent="0.3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</row>
    <row r="371" spans="1:13" ht="16.5" customHeight="1" x14ac:dyDescent="0.3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</row>
    <row r="372" spans="1:13" ht="16.5" customHeight="1" x14ac:dyDescent="0.3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</row>
    <row r="373" spans="1:13" ht="16.5" customHeight="1" x14ac:dyDescent="0.3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</row>
    <row r="374" spans="1:13" ht="16.5" customHeight="1" x14ac:dyDescent="0.3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</row>
    <row r="375" spans="1:13" ht="16.5" customHeight="1" x14ac:dyDescent="0.3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</row>
    <row r="376" spans="1:13" ht="16.5" customHeight="1" x14ac:dyDescent="0.3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</row>
    <row r="377" spans="1:13" ht="16.5" customHeight="1" x14ac:dyDescent="0.3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</row>
    <row r="378" spans="1:13" ht="16.5" customHeight="1" x14ac:dyDescent="0.3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</row>
    <row r="379" spans="1:13" ht="16.5" customHeight="1" x14ac:dyDescent="0.3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</row>
    <row r="380" spans="1:13" ht="16.5" customHeight="1" x14ac:dyDescent="0.3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</row>
    <row r="381" spans="1:13" ht="16.5" customHeight="1" x14ac:dyDescent="0.3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</row>
    <row r="382" spans="1:13" ht="16.5" customHeight="1" x14ac:dyDescent="0.3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</row>
    <row r="383" spans="1:13" ht="16.5" customHeight="1" x14ac:dyDescent="0.3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</row>
    <row r="384" spans="1:13" ht="16.5" customHeight="1" x14ac:dyDescent="0.3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</row>
    <row r="385" spans="1:13" ht="16.5" customHeight="1" x14ac:dyDescent="0.3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</row>
    <row r="386" spans="1:13" ht="16.5" customHeight="1" x14ac:dyDescent="0.3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</row>
    <row r="387" spans="1:13" ht="16.5" customHeight="1" x14ac:dyDescent="0.3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</row>
    <row r="388" spans="1:13" ht="16.5" customHeight="1" x14ac:dyDescent="0.3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</row>
    <row r="389" spans="1:13" ht="16.5" customHeight="1" x14ac:dyDescent="0.3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</row>
    <row r="390" spans="1:13" ht="16.5" customHeight="1" x14ac:dyDescent="0.35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</row>
    <row r="391" spans="1:13" ht="16.5" customHeight="1" x14ac:dyDescent="0.35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</row>
    <row r="392" spans="1:13" ht="16.5" customHeight="1" x14ac:dyDescent="0.35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</row>
    <row r="393" spans="1:13" ht="16.5" customHeight="1" x14ac:dyDescent="0.35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</row>
    <row r="394" spans="1:13" ht="16.5" customHeight="1" x14ac:dyDescent="0.35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</row>
    <row r="395" spans="1:13" ht="16.5" customHeight="1" x14ac:dyDescent="0.3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</row>
    <row r="396" spans="1:13" ht="16.5" customHeight="1" x14ac:dyDescent="0.3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</row>
    <row r="397" spans="1:13" ht="16.5" customHeight="1" x14ac:dyDescent="0.3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</row>
    <row r="398" spans="1:13" ht="16.5" customHeight="1" x14ac:dyDescent="0.3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</row>
    <row r="399" spans="1:13" ht="16.5" customHeight="1" x14ac:dyDescent="0.3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</row>
    <row r="400" spans="1:13" ht="16.5" customHeight="1" x14ac:dyDescent="0.3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</row>
    <row r="401" spans="1:13" ht="16.5" customHeight="1" x14ac:dyDescent="0.3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</row>
    <row r="402" spans="1:13" ht="16.5" customHeight="1" x14ac:dyDescent="0.3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</row>
    <row r="403" spans="1:13" ht="16.5" customHeight="1" x14ac:dyDescent="0.35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</row>
    <row r="404" spans="1:13" ht="16.5" customHeight="1" x14ac:dyDescent="0.35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</row>
    <row r="405" spans="1:13" ht="16.5" customHeight="1" x14ac:dyDescent="0.3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</row>
    <row r="406" spans="1:13" ht="16.5" customHeight="1" x14ac:dyDescent="0.35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</row>
    <row r="407" spans="1:13" ht="16.5" customHeight="1" x14ac:dyDescent="0.35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</row>
    <row r="408" spans="1:13" ht="16.5" customHeight="1" x14ac:dyDescent="0.35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</row>
    <row r="409" spans="1:13" ht="16.5" customHeight="1" x14ac:dyDescent="0.35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</row>
    <row r="410" spans="1:13" ht="16.5" customHeight="1" x14ac:dyDescent="0.35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</row>
    <row r="411" spans="1:13" ht="16.5" customHeight="1" x14ac:dyDescent="0.35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</row>
    <row r="412" spans="1:13" ht="16.5" customHeight="1" x14ac:dyDescent="0.35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</row>
    <row r="413" spans="1:13" ht="16.5" customHeight="1" x14ac:dyDescent="0.35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</row>
    <row r="414" spans="1:13" ht="16.5" customHeight="1" x14ac:dyDescent="0.35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</row>
    <row r="415" spans="1:13" ht="16.5" customHeight="1" x14ac:dyDescent="0.3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</row>
    <row r="416" spans="1:13" ht="16.5" customHeight="1" x14ac:dyDescent="0.35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</row>
    <row r="417" spans="1:13" ht="16.5" customHeight="1" x14ac:dyDescent="0.35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</row>
    <row r="418" spans="1:13" ht="16.5" customHeight="1" x14ac:dyDescent="0.35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</row>
    <row r="419" spans="1:13" ht="16.5" customHeight="1" x14ac:dyDescent="0.35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</row>
    <row r="420" spans="1:13" ht="16.5" customHeight="1" x14ac:dyDescent="0.35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</row>
    <row r="421" spans="1:13" ht="16.5" customHeight="1" x14ac:dyDescent="0.35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</row>
    <row r="422" spans="1:13" ht="16.5" customHeight="1" x14ac:dyDescent="0.35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</row>
    <row r="423" spans="1:13" ht="16.5" customHeight="1" x14ac:dyDescent="0.35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</row>
    <row r="424" spans="1:13" ht="16.5" customHeight="1" x14ac:dyDescent="0.35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</row>
    <row r="425" spans="1:13" ht="16.5" customHeight="1" x14ac:dyDescent="0.3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</row>
    <row r="426" spans="1:13" ht="16.5" customHeight="1" x14ac:dyDescent="0.35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</row>
    <row r="427" spans="1:13" ht="16.5" customHeight="1" x14ac:dyDescent="0.35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</row>
    <row r="428" spans="1:13" ht="16.5" customHeight="1" x14ac:dyDescent="0.35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</row>
    <row r="429" spans="1:13" ht="16.5" customHeight="1" x14ac:dyDescent="0.35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</row>
    <row r="430" spans="1:13" ht="16.5" customHeight="1" x14ac:dyDescent="0.35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</row>
    <row r="431" spans="1:13" ht="16.5" customHeight="1" x14ac:dyDescent="0.35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</row>
    <row r="432" spans="1:13" ht="16.5" customHeight="1" x14ac:dyDescent="0.35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</row>
    <row r="433" spans="1:13" ht="16.5" customHeight="1" x14ac:dyDescent="0.35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</row>
    <row r="434" spans="1:13" ht="16.5" customHeight="1" x14ac:dyDescent="0.35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</row>
    <row r="435" spans="1:13" ht="16.5" customHeight="1" x14ac:dyDescent="0.3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</row>
    <row r="436" spans="1:13" ht="16.5" customHeight="1" x14ac:dyDescent="0.35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</row>
    <row r="437" spans="1:13" ht="16.5" customHeight="1" x14ac:dyDescent="0.35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</row>
    <row r="438" spans="1:13" ht="16.5" customHeight="1" x14ac:dyDescent="0.35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</row>
    <row r="439" spans="1:13" ht="16.5" customHeight="1" x14ac:dyDescent="0.35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</row>
    <row r="440" spans="1:13" ht="16.5" customHeight="1" x14ac:dyDescent="0.35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</row>
    <row r="441" spans="1:13" ht="16.5" customHeight="1" x14ac:dyDescent="0.35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</row>
    <row r="442" spans="1:13" ht="16.5" customHeight="1" x14ac:dyDescent="0.35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</row>
    <row r="443" spans="1:13" ht="16.5" customHeight="1" x14ac:dyDescent="0.35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</row>
    <row r="444" spans="1:13" ht="16.5" customHeight="1" x14ac:dyDescent="0.35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</row>
    <row r="445" spans="1:13" ht="16.5" customHeight="1" x14ac:dyDescent="0.35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</row>
    <row r="446" spans="1:13" ht="16.5" customHeight="1" x14ac:dyDescent="0.35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</row>
    <row r="447" spans="1:13" ht="16.5" customHeight="1" x14ac:dyDescent="0.35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</row>
    <row r="448" spans="1:13" ht="16.5" customHeight="1" x14ac:dyDescent="0.35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</row>
    <row r="449" spans="1:13" ht="16.5" customHeight="1" x14ac:dyDescent="0.35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</row>
    <row r="450" spans="1:13" ht="16.5" customHeight="1" x14ac:dyDescent="0.35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</row>
    <row r="451" spans="1:13" ht="16.5" customHeight="1" x14ac:dyDescent="0.35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</row>
    <row r="452" spans="1:13" ht="16.5" customHeight="1" x14ac:dyDescent="0.35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</row>
    <row r="453" spans="1:13" ht="16.5" customHeight="1" x14ac:dyDescent="0.35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</row>
    <row r="454" spans="1:13" ht="16.5" customHeight="1" x14ac:dyDescent="0.35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</row>
    <row r="455" spans="1:13" ht="16.5" customHeight="1" x14ac:dyDescent="0.3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</row>
    <row r="456" spans="1:13" ht="16.5" customHeight="1" x14ac:dyDescent="0.35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</row>
    <row r="457" spans="1:13" ht="16.5" customHeight="1" x14ac:dyDescent="0.35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</row>
    <row r="458" spans="1:13" ht="16.5" customHeight="1" x14ac:dyDescent="0.35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</row>
    <row r="459" spans="1:13" ht="16.5" customHeight="1" x14ac:dyDescent="0.35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</row>
    <row r="460" spans="1:13" ht="16.5" customHeight="1" x14ac:dyDescent="0.35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</row>
    <row r="461" spans="1:13" ht="16.5" customHeight="1" x14ac:dyDescent="0.35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</row>
    <row r="462" spans="1:13" ht="16.5" customHeight="1" x14ac:dyDescent="0.35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</row>
    <row r="463" spans="1:13" ht="16.5" customHeight="1" x14ac:dyDescent="0.35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</row>
    <row r="464" spans="1:13" ht="16.5" customHeight="1" x14ac:dyDescent="0.35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</row>
    <row r="465" spans="1:13" ht="16.5" customHeight="1" x14ac:dyDescent="0.35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</row>
    <row r="466" spans="1:13" ht="16.5" customHeight="1" x14ac:dyDescent="0.35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</row>
    <row r="467" spans="1:13" ht="16.5" customHeight="1" x14ac:dyDescent="0.35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</row>
    <row r="468" spans="1:13" ht="16.5" customHeight="1" x14ac:dyDescent="0.35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</row>
    <row r="469" spans="1:13" ht="16.5" customHeight="1" x14ac:dyDescent="0.35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</row>
    <row r="470" spans="1:13" ht="16.5" customHeight="1" x14ac:dyDescent="0.35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</row>
    <row r="471" spans="1:13" ht="16.5" customHeight="1" x14ac:dyDescent="0.35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</row>
    <row r="472" spans="1:13" ht="16.5" customHeight="1" x14ac:dyDescent="0.35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</row>
    <row r="473" spans="1:13" ht="16.5" customHeight="1" x14ac:dyDescent="0.35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</row>
    <row r="474" spans="1:13" ht="16.5" customHeight="1" x14ac:dyDescent="0.35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</row>
    <row r="475" spans="1:13" ht="16.5" customHeight="1" x14ac:dyDescent="0.35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</row>
    <row r="476" spans="1:13" ht="16.5" customHeight="1" x14ac:dyDescent="0.35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</row>
    <row r="477" spans="1:13" ht="16.5" customHeight="1" x14ac:dyDescent="0.35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</row>
    <row r="478" spans="1:13" ht="16.5" customHeight="1" x14ac:dyDescent="0.35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</row>
    <row r="479" spans="1:13" ht="16.5" customHeight="1" x14ac:dyDescent="0.35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</row>
    <row r="480" spans="1:13" ht="16.5" customHeight="1" x14ac:dyDescent="0.35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</row>
    <row r="481" spans="1:13" ht="16.5" customHeight="1" x14ac:dyDescent="0.35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</row>
    <row r="482" spans="1:13" ht="16.5" customHeight="1" x14ac:dyDescent="0.35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</row>
    <row r="483" spans="1:13" ht="16.5" customHeight="1" x14ac:dyDescent="0.35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</row>
    <row r="484" spans="1:13" ht="16.5" customHeight="1" x14ac:dyDescent="0.35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</row>
    <row r="485" spans="1:13" ht="16.5" customHeight="1" x14ac:dyDescent="0.35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</row>
    <row r="486" spans="1:13" ht="16.5" customHeight="1" x14ac:dyDescent="0.35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</row>
    <row r="487" spans="1:13" ht="16.5" customHeight="1" x14ac:dyDescent="0.35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</row>
    <row r="488" spans="1:13" ht="16.5" customHeight="1" x14ac:dyDescent="0.35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</row>
    <row r="489" spans="1:13" ht="16.5" customHeight="1" x14ac:dyDescent="0.35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</row>
    <row r="490" spans="1:13" ht="16.5" customHeight="1" x14ac:dyDescent="0.35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</row>
    <row r="491" spans="1:13" ht="16.5" customHeight="1" x14ac:dyDescent="0.35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</row>
    <row r="492" spans="1:13" ht="16.5" customHeight="1" x14ac:dyDescent="0.35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</row>
    <row r="493" spans="1:13" ht="16.5" customHeight="1" x14ac:dyDescent="0.35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</row>
    <row r="494" spans="1:13" ht="16.5" customHeight="1" x14ac:dyDescent="0.35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</row>
    <row r="495" spans="1:13" ht="16.5" customHeight="1" x14ac:dyDescent="0.35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</row>
    <row r="496" spans="1:13" ht="16.5" customHeight="1" x14ac:dyDescent="0.35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</row>
    <row r="497" spans="1:13" ht="16.5" customHeight="1" x14ac:dyDescent="0.35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</row>
    <row r="498" spans="1:13" ht="16.5" customHeight="1" x14ac:dyDescent="0.35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</row>
    <row r="499" spans="1:13" ht="16.5" customHeight="1" x14ac:dyDescent="0.35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</row>
    <row r="500" spans="1:13" ht="16.5" customHeight="1" x14ac:dyDescent="0.35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</row>
  </sheetData>
  <mergeCells count="56">
    <mergeCell ref="A30:C30"/>
    <mergeCell ref="A29:C29"/>
    <mergeCell ref="A34:C34"/>
    <mergeCell ref="A33:C33"/>
    <mergeCell ref="D34:F34"/>
    <mergeCell ref="D33:F33"/>
    <mergeCell ref="D30:F30"/>
    <mergeCell ref="D29:F29"/>
    <mergeCell ref="D28:F28"/>
    <mergeCell ref="A28:C28"/>
    <mergeCell ref="B21:C21"/>
    <mergeCell ref="D21:E21"/>
    <mergeCell ref="B22:C22"/>
    <mergeCell ref="D22:E22"/>
    <mergeCell ref="D27:F27"/>
    <mergeCell ref="D26:F26"/>
    <mergeCell ref="D25:F25"/>
    <mergeCell ref="A27:C27"/>
    <mergeCell ref="A26:C26"/>
    <mergeCell ref="B18:C18"/>
    <mergeCell ref="D19:E19"/>
    <mergeCell ref="D20:E20"/>
    <mergeCell ref="A25:C25"/>
    <mergeCell ref="D9:E9"/>
    <mergeCell ref="D10:E10"/>
    <mergeCell ref="D18:E18"/>
    <mergeCell ref="D15:E15"/>
    <mergeCell ref="D16:E16"/>
    <mergeCell ref="D17:E17"/>
    <mergeCell ref="D12:E12"/>
    <mergeCell ref="D13:E13"/>
    <mergeCell ref="D14:E14"/>
    <mergeCell ref="D11:E11"/>
    <mergeCell ref="B19:C19"/>
    <mergeCell ref="B20:C20"/>
    <mergeCell ref="D6:E6"/>
    <mergeCell ref="D7:E7"/>
    <mergeCell ref="D8:E8"/>
    <mergeCell ref="D3:E3"/>
    <mergeCell ref="D4:E4"/>
    <mergeCell ref="D5:E5"/>
    <mergeCell ref="B3:C3"/>
    <mergeCell ref="B4:C4"/>
    <mergeCell ref="B12:C12"/>
    <mergeCell ref="B9:C9"/>
    <mergeCell ref="B10:C10"/>
    <mergeCell ref="B11:C11"/>
    <mergeCell ref="B6:C6"/>
    <mergeCell ref="B7:C7"/>
    <mergeCell ref="B8:C8"/>
    <mergeCell ref="B5:C5"/>
    <mergeCell ref="B15:C15"/>
    <mergeCell ref="B16:C16"/>
    <mergeCell ref="B17:C17"/>
    <mergeCell ref="B13:C13"/>
    <mergeCell ref="B14:C14"/>
  </mergeCells>
  <conditionalFormatting sqref="D4:D21">
    <cfRule type="cellIs" dxfId="19" priority="1" operator="greaterThan">
      <formula>B4</formula>
    </cfRule>
  </conditionalFormatting>
  <conditionalFormatting sqref="B4:E21">
    <cfRule type="cellIs" dxfId="18" priority="2" operator="greaterThan">
      <formula>0</formula>
    </cfRule>
  </conditionalFormatting>
  <conditionalFormatting sqref="E4:E21">
    <cfRule type="cellIs" dxfId="17" priority="3" operator="greaterThan">
      <formula>#REF!</formula>
    </cfRule>
  </conditionalFormatting>
  <conditionalFormatting sqref="D8:D9">
    <cfRule type="cellIs" dxfId="16" priority="4" operator="greaterThan">
      <formula>B8</formula>
    </cfRule>
  </conditionalFormatting>
  <conditionalFormatting sqref="D11:D13">
    <cfRule type="cellIs" dxfId="15" priority="5" operator="greaterThan">
      <formula>B11</formula>
    </cfRule>
  </conditionalFormatting>
  <conditionalFormatting sqref="D15:D21">
    <cfRule type="cellIs" dxfId="14" priority="6" operator="greaterThan">
      <formula>B15</formula>
    </cfRule>
  </conditionalFormatting>
  <conditionalFormatting sqref="D17:D19">
    <cfRule type="cellIs" dxfId="13" priority="7" operator="greaterThan">
      <formula>B17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00"/>
  <sheetViews>
    <sheetView workbookViewId="0">
      <selection activeCell="L14" sqref="L14"/>
    </sheetView>
  </sheetViews>
  <sheetFormatPr defaultColWidth="17.25" defaultRowHeight="15" customHeight="1" x14ac:dyDescent="0.2"/>
  <cols>
    <col min="1" max="1" width="52.375" customWidth="1"/>
    <col min="2" max="2" width="10.625" customWidth="1"/>
    <col min="3" max="3" width="16.375" customWidth="1"/>
    <col min="4" max="4" width="1.875" hidden="1" customWidth="1"/>
    <col min="5" max="13" width="9" customWidth="1"/>
  </cols>
  <sheetData>
    <row r="1" spans="1:13" ht="21" customHeight="1" x14ac:dyDescent="0.45">
      <c r="A1" s="121" t="s">
        <v>136</v>
      </c>
      <c r="B1" s="44"/>
      <c r="C1" s="44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1" customHeight="1" x14ac:dyDescent="0.4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1" customHeight="1" x14ac:dyDescent="0.45">
      <c r="A3" s="200" t="s">
        <v>137</v>
      </c>
      <c r="B3" s="160"/>
      <c r="C3" s="101" t="s">
        <v>105</v>
      </c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41.25" customHeight="1" x14ac:dyDescent="0.45">
      <c r="A4" s="201" t="s">
        <v>138</v>
      </c>
      <c r="B4" s="160"/>
      <c r="C4" s="122"/>
      <c r="D4" s="41">
        <f t="shared" ref="D4:D8" si="0">IF(C4="มี",1,0)</f>
        <v>0</v>
      </c>
      <c r="E4" s="41" t="str">
        <f t="shared" ref="E4:E8" si="1">IF(C4="","คลิกช่องสีฟ้าเพื่อเลือกข้อมูล","")</f>
        <v>คลิกช่องสีฟ้าเพื่อเลือกข้อมูล</v>
      </c>
      <c r="F4" s="41"/>
      <c r="G4" s="41"/>
      <c r="H4" s="41"/>
      <c r="I4" s="41"/>
      <c r="J4" s="41"/>
      <c r="K4" s="41"/>
      <c r="L4" s="41"/>
      <c r="M4" s="41"/>
    </row>
    <row r="5" spans="1:13" ht="63" customHeight="1" x14ac:dyDescent="0.45">
      <c r="A5" s="201" t="s">
        <v>139</v>
      </c>
      <c r="B5" s="160"/>
      <c r="C5" s="122"/>
      <c r="D5" s="41">
        <f t="shared" si="0"/>
        <v>0</v>
      </c>
      <c r="E5" s="41" t="str">
        <f t="shared" si="1"/>
        <v>คลิกช่องสีฟ้าเพื่อเลือกข้อมูล</v>
      </c>
      <c r="F5" s="41"/>
      <c r="G5" s="41"/>
      <c r="H5" s="41"/>
      <c r="I5" s="41"/>
      <c r="J5" s="41"/>
      <c r="K5" s="41"/>
      <c r="L5" s="41"/>
      <c r="M5" s="41"/>
    </row>
    <row r="6" spans="1:13" ht="60.75" customHeight="1" x14ac:dyDescent="0.45">
      <c r="A6" s="201" t="s">
        <v>140</v>
      </c>
      <c r="B6" s="160"/>
      <c r="C6" s="122"/>
      <c r="D6" s="41">
        <f t="shared" si="0"/>
        <v>0</v>
      </c>
      <c r="E6" s="41" t="str">
        <f t="shared" si="1"/>
        <v>คลิกช่องสีฟ้าเพื่อเลือกข้อมูล</v>
      </c>
      <c r="F6" s="41"/>
      <c r="G6" s="41"/>
      <c r="H6" s="41"/>
      <c r="I6" s="41"/>
      <c r="J6" s="41"/>
      <c r="K6" s="41"/>
      <c r="L6" s="41"/>
      <c r="M6" s="41"/>
    </row>
    <row r="7" spans="1:13" ht="41.25" customHeight="1" x14ac:dyDescent="0.45">
      <c r="A7" s="201" t="s">
        <v>141</v>
      </c>
      <c r="B7" s="160"/>
      <c r="C7" s="122"/>
      <c r="D7" s="41">
        <f t="shared" si="0"/>
        <v>0</v>
      </c>
      <c r="E7" s="41" t="str">
        <f t="shared" si="1"/>
        <v>คลิกช่องสีฟ้าเพื่อเลือกข้อมูล</v>
      </c>
      <c r="F7" s="41"/>
      <c r="G7" s="41"/>
      <c r="H7" s="41"/>
      <c r="I7" s="41"/>
      <c r="J7" s="41"/>
      <c r="K7" s="41"/>
      <c r="L7" s="41"/>
      <c r="M7" s="41"/>
    </row>
    <row r="8" spans="1:13" ht="41.25" customHeight="1" x14ac:dyDescent="0.45">
      <c r="A8" s="201" t="s">
        <v>142</v>
      </c>
      <c r="B8" s="160"/>
      <c r="C8" s="122"/>
      <c r="D8" s="41">
        <f t="shared" si="0"/>
        <v>0</v>
      </c>
      <c r="E8" s="41" t="str">
        <f t="shared" si="1"/>
        <v>คลิกช่องสีฟ้าเพื่อเลือกข้อมูล</v>
      </c>
      <c r="F8" s="41"/>
      <c r="G8" s="41"/>
      <c r="H8" s="41"/>
      <c r="I8" s="41"/>
      <c r="J8" s="41"/>
      <c r="K8" s="41"/>
      <c r="L8" s="41"/>
      <c r="M8" s="41"/>
    </row>
    <row r="9" spans="1:13" ht="21" customHeight="1" x14ac:dyDescent="0.45">
      <c r="A9" s="41"/>
      <c r="B9" s="41"/>
      <c r="C9" s="41"/>
      <c r="D9" s="41">
        <f>IF(D4=0,0,IF(AND(D4=1,D5=1,D6=1,D7=1,D8=1),5,IF(AND(D4=1,D5=1,D6=1,D7=1),4,IF(AND(D4=1,D5=1,D6=1),3,IF(AND(D4=1,D5=1),2,IF(D4=1,1))))))</f>
        <v>0</v>
      </c>
      <c r="E9" s="41"/>
      <c r="F9" s="41"/>
      <c r="G9" s="41"/>
      <c r="H9" s="41"/>
      <c r="I9" s="41"/>
      <c r="J9" s="41"/>
      <c r="K9" s="41"/>
      <c r="L9" s="41"/>
      <c r="M9" s="41"/>
    </row>
    <row r="10" spans="1:13" ht="21" hidden="1" customHeight="1" x14ac:dyDescent="0.45">
      <c r="A10" s="62" t="str">
        <f>'1.1'!A10</f>
        <v>โครงการ/กิจกรรม/งาน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21" hidden="1" customHeight="1" x14ac:dyDescent="0.45">
      <c r="A11" s="62">
        <f>'1.1'!A11</f>
        <v>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21" hidden="1" customHeight="1" x14ac:dyDescent="0.45">
      <c r="A12" s="62">
        <f>'1.1'!A12</f>
        <v>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21" hidden="1" customHeight="1" x14ac:dyDescent="0.45">
      <c r="A13" s="62">
        <f>'1.1'!A13</f>
        <v>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21" hidden="1" customHeight="1" x14ac:dyDescent="0.45">
      <c r="A14" s="62">
        <f>'1.1'!A14</f>
        <v>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1" hidden="1" customHeight="1" x14ac:dyDescent="0.45">
      <c r="A15" s="62">
        <f>'1.1'!A15</f>
        <v>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21" hidden="1" customHeight="1" x14ac:dyDescent="0.4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21" customHeight="1" x14ac:dyDescent="0.45">
      <c r="A17" s="99" t="s">
        <v>99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21" customHeight="1" x14ac:dyDescent="0.45">
      <c r="A18" s="101" t="s">
        <v>112</v>
      </c>
      <c r="B18" s="101" t="s">
        <v>113</v>
      </c>
      <c r="C18" s="101" t="s">
        <v>99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21" customHeight="1" x14ac:dyDescent="0.45">
      <c r="A19" s="112" t="s">
        <v>143</v>
      </c>
      <c r="B19" s="29" t="s">
        <v>115</v>
      </c>
      <c r="C19" s="29" t="s">
        <v>116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21" customHeight="1" x14ac:dyDescent="0.45">
      <c r="A20" s="112" t="s">
        <v>144</v>
      </c>
      <c r="B20" s="29" t="s">
        <v>118</v>
      </c>
      <c r="C20" s="29" t="s">
        <v>119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21" customHeight="1" x14ac:dyDescent="0.45">
      <c r="A21" s="112" t="s">
        <v>145</v>
      </c>
      <c r="B21" s="29" t="s">
        <v>121</v>
      </c>
      <c r="C21" s="29" t="s">
        <v>122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21" customHeight="1" x14ac:dyDescent="0.45">
      <c r="A22" s="112" t="s">
        <v>146</v>
      </c>
      <c r="B22" s="29" t="s">
        <v>124</v>
      </c>
      <c r="C22" s="29" t="s">
        <v>125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21" customHeight="1" x14ac:dyDescent="0.45">
      <c r="A23" s="112" t="s">
        <v>147</v>
      </c>
      <c r="B23" s="29" t="s">
        <v>127</v>
      </c>
      <c r="C23" s="29" t="s">
        <v>128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21" customHeight="1" x14ac:dyDescent="0.4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21" customHeight="1" x14ac:dyDescent="0.45">
      <c r="A25" s="104" t="s">
        <v>129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21" customHeight="1" x14ac:dyDescent="0.45">
      <c r="A26" s="101" t="s">
        <v>112</v>
      </c>
      <c r="B26" s="101" t="s">
        <v>113</v>
      </c>
      <c r="C26" s="101" t="s">
        <v>99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21" customHeight="1" x14ac:dyDescent="0.45">
      <c r="A27" s="123">
        <f>IF(D9=5,A19,IF(D9=4,A20,IF(D9=3,A21,IF(D9=2,A22,IF(D9=1,A23,0)))))</f>
        <v>0</v>
      </c>
      <c r="B27" s="24">
        <f>D9</f>
        <v>0</v>
      </c>
      <c r="C27" s="24" t="str">
        <f>IF(B27=5,"ดีมาก",IF(B27=4,"ดี",IF(B27=3,"พอใช้",IF(B27=2,"ต้องปรับปรุง",IF(B27=1,"ต้องปรับปรุงเร่งด่วน","ไม่มีผลการดำเนินงาน")))))</f>
        <v>ไม่มีผลการดำเนินงาน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21" customHeight="1" x14ac:dyDescent="0.4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21" customHeight="1" x14ac:dyDescent="0.4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21" customHeight="1" x14ac:dyDescent="0.4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21" customHeight="1" x14ac:dyDescent="0.4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21" customHeight="1" x14ac:dyDescent="0.4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21" customHeight="1" x14ac:dyDescent="0.4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21" customHeight="1" x14ac:dyDescent="0.4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21" customHeight="1" x14ac:dyDescent="0.4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21" customHeight="1" x14ac:dyDescent="0.4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21" customHeight="1" x14ac:dyDescent="0.4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21" customHeight="1" x14ac:dyDescent="0.4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21" customHeight="1" x14ac:dyDescent="0.4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21" customHeight="1" x14ac:dyDescent="0.4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21" customHeight="1" x14ac:dyDescent="0.4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21" customHeight="1" x14ac:dyDescent="0.4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21" customHeight="1" x14ac:dyDescent="0.4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21" customHeight="1" x14ac:dyDescent="0.4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21" customHeight="1" x14ac:dyDescent="0.4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21" customHeight="1" x14ac:dyDescent="0.4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1" customHeight="1" x14ac:dyDescent="0.4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21" customHeight="1" x14ac:dyDescent="0.4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21" customHeight="1" x14ac:dyDescent="0.4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21" customHeight="1" x14ac:dyDescent="0.4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21" customHeight="1" x14ac:dyDescent="0.4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21" customHeight="1" x14ac:dyDescent="0.4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21" customHeight="1" x14ac:dyDescent="0.4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21" customHeight="1" x14ac:dyDescent="0.4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21" customHeight="1" x14ac:dyDescent="0.4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21" customHeight="1" x14ac:dyDescent="0.4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21" customHeight="1" x14ac:dyDescent="0.4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1" customHeight="1" x14ac:dyDescent="0.4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21" customHeight="1" x14ac:dyDescent="0.4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21" customHeight="1" x14ac:dyDescent="0.4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21" customHeight="1" x14ac:dyDescent="0.4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21" customHeight="1" x14ac:dyDescent="0.4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21" customHeight="1" x14ac:dyDescent="0.4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21" customHeight="1" x14ac:dyDescent="0.4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21" customHeight="1" x14ac:dyDescent="0.4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21" customHeight="1" x14ac:dyDescent="0.4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1" customHeight="1" x14ac:dyDescent="0.4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21" customHeight="1" x14ac:dyDescent="0.4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21" customHeight="1" x14ac:dyDescent="0.4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21" customHeight="1" x14ac:dyDescent="0.4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21" customHeight="1" x14ac:dyDescent="0.4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21" customHeight="1" x14ac:dyDescent="0.4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21" customHeight="1" x14ac:dyDescent="0.4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21" customHeight="1" x14ac:dyDescent="0.4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21" customHeight="1" x14ac:dyDescent="0.4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21" customHeight="1" x14ac:dyDescent="0.4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21" customHeight="1" x14ac:dyDescent="0.4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21" customHeight="1" x14ac:dyDescent="0.4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21" customHeight="1" x14ac:dyDescent="0.4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21" customHeight="1" x14ac:dyDescent="0.4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21" customHeight="1" x14ac:dyDescent="0.4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21" customHeight="1" x14ac:dyDescent="0.4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21" customHeight="1" x14ac:dyDescent="0.4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21" customHeight="1" x14ac:dyDescent="0.4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21" customHeight="1" x14ac:dyDescent="0.4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21" customHeight="1" x14ac:dyDescent="0.4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21" customHeight="1" x14ac:dyDescent="0.4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ht="21" customHeight="1" x14ac:dyDescent="0.4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ht="21" customHeight="1" x14ac:dyDescent="0.4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21" customHeight="1" x14ac:dyDescent="0.4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21" customHeight="1" x14ac:dyDescent="0.4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21" customHeight="1" x14ac:dyDescent="0.4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21" customHeight="1" x14ac:dyDescent="0.4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  <row r="94" spans="1:13" ht="21" customHeight="1" x14ac:dyDescent="0.4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</row>
    <row r="95" spans="1:13" ht="21" customHeight="1" x14ac:dyDescent="0.4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spans="1:13" ht="21" customHeight="1" x14ac:dyDescent="0.4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21" customHeight="1" x14ac:dyDescent="0.4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8" spans="1:13" ht="21" customHeight="1" x14ac:dyDescent="0.4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</row>
    <row r="99" spans="1:13" ht="21" customHeight="1" x14ac:dyDescent="0.4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21" customHeight="1" x14ac:dyDescent="0.4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ht="21" customHeight="1" x14ac:dyDescent="0.4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21" customHeight="1" x14ac:dyDescent="0.4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21" customHeight="1" x14ac:dyDescent="0.4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ht="21" customHeight="1" x14ac:dyDescent="0.4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21" customHeight="1" x14ac:dyDescent="0.4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21" customHeight="1" x14ac:dyDescent="0.4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21" customHeight="1" x14ac:dyDescent="0.4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21" customHeight="1" x14ac:dyDescent="0.4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21" customHeight="1" x14ac:dyDescent="0.4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21" customHeight="1" x14ac:dyDescent="0.4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21" customHeight="1" x14ac:dyDescent="0.4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21" customHeight="1" x14ac:dyDescent="0.4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21" customHeight="1" x14ac:dyDescent="0.4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21" customHeight="1" x14ac:dyDescent="0.4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21" customHeight="1" x14ac:dyDescent="0.4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21" customHeight="1" x14ac:dyDescent="0.4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21" customHeight="1" x14ac:dyDescent="0.4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21" customHeight="1" x14ac:dyDescent="0.4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21" customHeight="1" x14ac:dyDescent="0.4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21" customHeight="1" x14ac:dyDescent="0.4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21" customHeight="1" x14ac:dyDescent="0.4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21" customHeight="1" x14ac:dyDescent="0.4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21" customHeight="1" x14ac:dyDescent="0.4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21" customHeight="1" x14ac:dyDescent="0.4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21" customHeight="1" x14ac:dyDescent="0.4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21" customHeight="1" x14ac:dyDescent="0.4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1" customHeight="1" x14ac:dyDescent="0.4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21" customHeight="1" x14ac:dyDescent="0.4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21" customHeight="1" x14ac:dyDescent="0.4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21" customHeight="1" x14ac:dyDescent="0.4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21" customHeight="1" x14ac:dyDescent="0.4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21" customHeight="1" x14ac:dyDescent="0.4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21" customHeight="1" x14ac:dyDescent="0.4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21" customHeight="1" x14ac:dyDescent="0.4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21" customHeight="1" x14ac:dyDescent="0.4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21" customHeight="1" x14ac:dyDescent="0.4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21" customHeight="1" x14ac:dyDescent="0.4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21" customHeight="1" x14ac:dyDescent="0.4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21" customHeight="1" x14ac:dyDescent="0.4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21" customHeight="1" x14ac:dyDescent="0.4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21" customHeight="1" x14ac:dyDescent="0.4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21" customHeight="1" x14ac:dyDescent="0.4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21" customHeight="1" x14ac:dyDescent="0.4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21" customHeight="1" x14ac:dyDescent="0.4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21" customHeight="1" x14ac:dyDescent="0.4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21" customHeight="1" x14ac:dyDescent="0.4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21" customHeight="1" x14ac:dyDescent="0.4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1" customHeight="1" x14ac:dyDescent="0.4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21" customHeight="1" x14ac:dyDescent="0.4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21" customHeight="1" x14ac:dyDescent="0.4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21" customHeight="1" x14ac:dyDescent="0.4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21" customHeight="1" x14ac:dyDescent="0.4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21" customHeight="1" x14ac:dyDescent="0.4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21" customHeight="1" x14ac:dyDescent="0.4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21" customHeight="1" x14ac:dyDescent="0.4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21" customHeight="1" x14ac:dyDescent="0.4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21" customHeight="1" x14ac:dyDescent="0.4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21" customHeight="1" x14ac:dyDescent="0.4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21" customHeight="1" x14ac:dyDescent="0.4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21" customHeight="1" x14ac:dyDescent="0.4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21" customHeight="1" x14ac:dyDescent="0.4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21" customHeight="1" x14ac:dyDescent="0.4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21" customHeight="1" x14ac:dyDescent="0.4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21" customHeight="1" x14ac:dyDescent="0.4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21" customHeight="1" x14ac:dyDescent="0.4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21" customHeight="1" x14ac:dyDescent="0.4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21" customHeight="1" x14ac:dyDescent="0.4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21" customHeight="1" x14ac:dyDescent="0.4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21" customHeight="1" x14ac:dyDescent="0.4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21" customHeight="1" x14ac:dyDescent="0.4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21" customHeight="1" x14ac:dyDescent="0.4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21" customHeight="1" x14ac:dyDescent="0.4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21" customHeight="1" x14ac:dyDescent="0.4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21" customHeight="1" x14ac:dyDescent="0.4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21" customHeight="1" x14ac:dyDescent="0.4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21" customHeight="1" x14ac:dyDescent="0.4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21" customHeight="1" x14ac:dyDescent="0.4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21" customHeight="1" x14ac:dyDescent="0.4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21" customHeight="1" x14ac:dyDescent="0.4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21" customHeight="1" x14ac:dyDescent="0.4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21" customHeight="1" x14ac:dyDescent="0.4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21" customHeight="1" x14ac:dyDescent="0.4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21" customHeight="1" x14ac:dyDescent="0.4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21" customHeight="1" x14ac:dyDescent="0.4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21" customHeight="1" x14ac:dyDescent="0.4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21" customHeight="1" x14ac:dyDescent="0.4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21" customHeight="1" x14ac:dyDescent="0.4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21" customHeight="1" x14ac:dyDescent="0.4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21" customHeight="1" x14ac:dyDescent="0.4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21" customHeight="1" x14ac:dyDescent="0.4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21" customHeight="1" x14ac:dyDescent="0.4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21" customHeight="1" x14ac:dyDescent="0.4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21" customHeight="1" x14ac:dyDescent="0.4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21" customHeight="1" x14ac:dyDescent="0.4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21" customHeight="1" x14ac:dyDescent="0.4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21" customHeight="1" x14ac:dyDescent="0.4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3" ht="21" customHeight="1" x14ac:dyDescent="0.4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3" ht="21" customHeight="1" x14ac:dyDescent="0.4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3" ht="21" customHeight="1" x14ac:dyDescent="0.4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3" ht="21" customHeight="1" x14ac:dyDescent="0.4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3" ht="21" customHeight="1" x14ac:dyDescent="0.4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ht="21" customHeight="1" x14ac:dyDescent="0.4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3" ht="21" customHeight="1" x14ac:dyDescent="0.4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3" ht="21" customHeight="1" x14ac:dyDescent="0.4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3" ht="21" customHeight="1" x14ac:dyDescent="0.4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ht="21" customHeight="1" x14ac:dyDescent="0.4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1:13" ht="21" customHeight="1" x14ac:dyDescent="0.4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1" customHeight="1" x14ac:dyDescent="0.4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1:13" ht="21" customHeight="1" x14ac:dyDescent="0.4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</row>
    <row r="210" spans="1:13" ht="21" customHeight="1" x14ac:dyDescent="0.4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</row>
    <row r="211" spans="1:13" ht="21" customHeight="1" x14ac:dyDescent="0.4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</row>
    <row r="212" spans="1:13" ht="21" customHeight="1" x14ac:dyDescent="0.4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</row>
    <row r="213" spans="1:13" ht="21" customHeight="1" x14ac:dyDescent="0.4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</row>
    <row r="214" spans="1:13" ht="21" customHeight="1" x14ac:dyDescent="0.4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</row>
    <row r="215" spans="1:13" ht="21" customHeight="1" x14ac:dyDescent="0.4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</row>
    <row r="216" spans="1:13" ht="21" customHeight="1" x14ac:dyDescent="0.4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</row>
    <row r="217" spans="1:13" ht="21" customHeight="1" x14ac:dyDescent="0.4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3" ht="21" customHeight="1" x14ac:dyDescent="0.4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</row>
    <row r="219" spans="1:13" ht="21" customHeight="1" x14ac:dyDescent="0.4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</row>
    <row r="220" spans="1:13" ht="21" customHeight="1" x14ac:dyDescent="0.4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</row>
    <row r="221" spans="1:13" ht="21" customHeight="1" x14ac:dyDescent="0.4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13" ht="21" customHeight="1" x14ac:dyDescent="0.4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21" customHeight="1" x14ac:dyDescent="0.4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</row>
    <row r="224" spans="1:13" ht="21" customHeight="1" x14ac:dyDescent="0.4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</row>
    <row r="225" spans="1:13" ht="21" customHeight="1" x14ac:dyDescent="0.4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</row>
    <row r="226" spans="1:13" ht="21" customHeight="1" x14ac:dyDescent="0.4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</row>
    <row r="227" spans="1:13" ht="21" customHeight="1" x14ac:dyDescent="0.4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</row>
    <row r="228" spans="1:13" ht="21" customHeight="1" x14ac:dyDescent="0.4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</row>
    <row r="229" spans="1:13" ht="21" customHeight="1" x14ac:dyDescent="0.4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ht="21" customHeight="1" x14ac:dyDescent="0.4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ht="21" customHeight="1" x14ac:dyDescent="0.4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ht="21" customHeight="1" x14ac:dyDescent="0.4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ht="21" customHeight="1" x14ac:dyDescent="0.4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3" ht="21" customHeight="1" x14ac:dyDescent="0.4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ht="21" customHeight="1" x14ac:dyDescent="0.4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1:13" ht="21" customHeight="1" x14ac:dyDescent="0.4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</row>
    <row r="237" spans="1:13" ht="21" customHeight="1" x14ac:dyDescent="0.4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</row>
    <row r="238" spans="1:13" ht="21" customHeight="1" x14ac:dyDescent="0.4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</row>
    <row r="239" spans="1:13" ht="21" customHeight="1" x14ac:dyDescent="0.4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</row>
    <row r="240" spans="1:13" ht="21" customHeight="1" x14ac:dyDescent="0.4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</row>
    <row r="241" spans="1:13" ht="21" customHeight="1" x14ac:dyDescent="0.4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</row>
    <row r="242" spans="1:13" ht="21" customHeight="1" x14ac:dyDescent="0.4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</row>
    <row r="243" spans="1:13" ht="21" customHeight="1" x14ac:dyDescent="0.4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</row>
    <row r="244" spans="1:13" ht="21" customHeight="1" x14ac:dyDescent="0.4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</row>
    <row r="245" spans="1:13" ht="21" customHeight="1" x14ac:dyDescent="0.4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</row>
    <row r="246" spans="1:13" ht="21" customHeight="1" x14ac:dyDescent="0.4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</row>
    <row r="247" spans="1:13" ht="21" customHeight="1" x14ac:dyDescent="0.4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</row>
    <row r="248" spans="1:13" ht="21" customHeight="1" x14ac:dyDescent="0.4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</row>
    <row r="249" spans="1:13" ht="21" customHeight="1" x14ac:dyDescent="0.4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</row>
    <row r="250" spans="1:13" ht="21" customHeight="1" x14ac:dyDescent="0.4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</row>
    <row r="251" spans="1:13" ht="21" customHeight="1" x14ac:dyDescent="0.4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 ht="21" customHeight="1" x14ac:dyDescent="0.4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ht="21" customHeight="1" x14ac:dyDescent="0.4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</row>
    <row r="254" spans="1:13" ht="21" customHeight="1" x14ac:dyDescent="0.4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</row>
    <row r="255" spans="1:13" ht="21" customHeight="1" x14ac:dyDescent="0.4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</row>
    <row r="256" spans="1:13" ht="21" customHeight="1" x14ac:dyDescent="0.4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</row>
    <row r="257" spans="1:13" ht="21" customHeight="1" x14ac:dyDescent="0.4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</row>
    <row r="258" spans="1:13" ht="21" customHeight="1" x14ac:dyDescent="0.4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</row>
    <row r="259" spans="1:13" ht="21" customHeight="1" x14ac:dyDescent="0.4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</row>
    <row r="260" spans="1:13" ht="21" customHeight="1" x14ac:dyDescent="0.4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3" ht="21" customHeight="1" x14ac:dyDescent="0.4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</row>
    <row r="262" spans="1:13" ht="21" customHeight="1" x14ac:dyDescent="0.4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</row>
    <row r="263" spans="1:13" ht="21" customHeight="1" x14ac:dyDescent="0.4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</row>
    <row r="264" spans="1:13" ht="21" customHeight="1" x14ac:dyDescent="0.4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</row>
    <row r="265" spans="1:13" ht="21" customHeight="1" x14ac:dyDescent="0.4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</row>
    <row r="266" spans="1:13" ht="21" customHeight="1" x14ac:dyDescent="0.4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</row>
    <row r="267" spans="1:13" ht="21" customHeight="1" x14ac:dyDescent="0.4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13" ht="21" customHeight="1" x14ac:dyDescent="0.4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13" ht="21" customHeight="1" x14ac:dyDescent="0.4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</row>
    <row r="270" spans="1:13" ht="21" customHeight="1" x14ac:dyDescent="0.4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</row>
    <row r="271" spans="1:13" ht="21" customHeight="1" x14ac:dyDescent="0.4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</row>
    <row r="272" spans="1:13" ht="21" customHeight="1" x14ac:dyDescent="0.4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</row>
    <row r="273" spans="1:13" ht="21" customHeight="1" x14ac:dyDescent="0.4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</row>
    <row r="274" spans="1:13" ht="21" customHeight="1" x14ac:dyDescent="0.4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</row>
    <row r="275" spans="1:13" ht="21" customHeight="1" x14ac:dyDescent="0.4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</row>
    <row r="276" spans="1:13" ht="21" customHeight="1" x14ac:dyDescent="0.4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</row>
    <row r="277" spans="1:13" ht="21" customHeight="1" x14ac:dyDescent="0.4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</row>
    <row r="278" spans="1:13" ht="21" customHeight="1" x14ac:dyDescent="0.4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</row>
    <row r="279" spans="1:13" ht="21" customHeight="1" x14ac:dyDescent="0.4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</row>
    <row r="280" spans="1:13" ht="21" customHeight="1" x14ac:dyDescent="0.4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</row>
    <row r="281" spans="1:13" ht="21" customHeight="1" x14ac:dyDescent="0.4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1:13" ht="21" customHeight="1" x14ac:dyDescent="0.4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1:13" ht="21" customHeight="1" x14ac:dyDescent="0.4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1:13" ht="21" customHeight="1" x14ac:dyDescent="0.4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1:13" ht="21" customHeight="1" x14ac:dyDescent="0.4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1:13" ht="21" customHeight="1" x14ac:dyDescent="0.4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</row>
    <row r="287" spans="1:13" ht="21" customHeight="1" x14ac:dyDescent="0.4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</row>
    <row r="288" spans="1:13" ht="21" customHeight="1" x14ac:dyDescent="0.4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</row>
    <row r="289" spans="1:13" ht="21" customHeight="1" x14ac:dyDescent="0.4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1:13" ht="21" customHeight="1" x14ac:dyDescent="0.4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</row>
    <row r="291" spans="1:13" ht="21" customHeight="1" x14ac:dyDescent="0.4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</row>
    <row r="292" spans="1:13" ht="21" customHeight="1" x14ac:dyDescent="0.4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</row>
    <row r="293" spans="1:13" ht="21" customHeight="1" x14ac:dyDescent="0.4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</row>
    <row r="294" spans="1:13" ht="21" customHeight="1" x14ac:dyDescent="0.4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</row>
    <row r="295" spans="1:13" ht="21" customHeight="1" x14ac:dyDescent="0.4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</row>
    <row r="296" spans="1:13" ht="21" customHeight="1" x14ac:dyDescent="0.4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</row>
    <row r="297" spans="1:13" ht="21" customHeight="1" x14ac:dyDescent="0.4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</row>
    <row r="298" spans="1:13" ht="21" customHeight="1" x14ac:dyDescent="0.4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</row>
    <row r="299" spans="1:13" ht="21" customHeight="1" x14ac:dyDescent="0.4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</row>
    <row r="300" spans="1:13" ht="21" customHeight="1" x14ac:dyDescent="0.4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</row>
    <row r="301" spans="1:13" ht="21" customHeight="1" x14ac:dyDescent="0.4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</row>
    <row r="302" spans="1:13" ht="21" customHeight="1" x14ac:dyDescent="0.4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</row>
    <row r="303" spans="1:13" ht="21" customHeight="1" x14ac:dyDescent="0.4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</row>
    <row r="304" spans="1:13" ht="21" customHeight="1" x14ac:dyDescent="0.4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</row>
    <row r="305" spans="1:13" ht="21" customHeight="1" x14ac:dyDescent="0.4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</row>
    <row r="306" spans="1:13" ht="21" customHeight="1" x14ac:dyDescent="0.4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</row>
    <row r="307" spans="1:13" ht="21" customHeight="1" x14ac:dyDescent="0.4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</row>
    <row r="308" spans="1:13" ht="21" customHeight="1" x14ac:dyDescent="0.4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</row>
    <row r="309" spans="1:13" ht="21" customHeight="1" x14ac:dyDescent="0.4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</row>
    <row r="310" spans="1:13" ht="21" customHeight="1" x14ac:dyDescent="0.4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</row>
    <row r="311" spans="1:13" ht="21" customHeight="1" x14ac:dyDescent="0.4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</row>
    <row r="312" spans="1:13" ht="21" customHeight="1" x14ac:dyDescent="0.4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</row>
    <row r="313" spans="1:13" ht="21" customHeight="1" x14ac:dyDescent="0.4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</row>
    <row r="314" spans="1:13" ht="21" customHeight="1" x14ac:dyDescent="0.4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</row>
    <row r="315" spans="1:13" ht="21" customHeight="1" x14ac:dyDescent="0.4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</row>
    <row r="316" spans="1:13" ht="21" customHeight="1" x14ac:dyDescent="0.4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</row>
    <row r="317" spans="1:13" ht="21" customHeight="1" x14ac:dyDescent="0.4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</row>
    <row r="318" spans="1:13" ht="21" customHeight="1" x14ac:dyDescent="0.4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</row>
    <row r="319" spans="1:13" ht="21" customHeight="1" x14ac:dyDescent="0.4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</row>
    <row r="320" spans="1:13" ht="21" customHeight="1" x14ac:dyDescent="0.4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</row>
    <row r="321" spans="1:13" ht="21" customHeight="1" x14ac:dyDescent="0.4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</row>
    <row r="322" spans="1:13" ht="21" customHeight="1" x14ac:dyDescent="0.4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</row>
    <row r="323" spans="1:13" ht="21" customHeight="1" x14ac:dyDescent="0.4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</row>
    <row r="324" spans="1:13" ht="21" customHeight="1" x14ac:dyDescent="0.4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</row>
    <row r="325" spans="1:13" ht="21" customHeight="1" x14ac:dyDescent="0.4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</row>
    <row r="326" spans="1:13" ht="21" customHeight="1" x14ac:dyDescent="0.4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</row>
    <row r="327" spans="1:13" ht="21" customHeight="1" x14ac:dyDescent="0.4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</row>
    <row r="328" spans="1:13" ht="21" customHeight="1" x14ac:dyDescent="0.4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</row>
    <row r="329" spans="1:13" ht="21" customHeight="1" x14ac:dyDescent="0.4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</row>
    <row r="330" spans="1:13" ht="21" customHeight="1" x14ac:dyDescent="0.4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</row>
    <row r="331" spans="1:13" ht="21" customHeight="1" x14ac:dyDescent="0.4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</row>
    <row r="332" spans="1:13" ht="21" customHeight="1" x14ac:dyDescent="0.4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</row>
    <row r="333" spans="1:13" ht="21" customHeight="1" x14ac:dyDescent="0.4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 ht="21" customHeight="1" x14ac:dyDescent="0.4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</row>
    <row r="335" spans="1:13" ht="21" customHeight="1" x14ac:dyDescent="0.4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</row>
    <row r="336" spans="1:13" ht="21" customHeight="1" x14ac:dyDescent="0.4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</row>
    <row r="337" spans="1:13" ht="21" customHeight="1" x14ac:dyDescent="0.4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</row>
    <row r="338" spans="1:13" ht="21" customHeight="1" x14ac:dyDescent="0.4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</row>
    <row r="339" spans="1:13" ht="21" customHeight="1" x14ac:dyDescent="0.4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</row>
    <row r="340" spans="1:13" ht="21" customHeight="1" x14ac:dyDescent="0.4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</row>
    <row r="341" spans="1:13" ht="21" customHeight="1" x14ac:dyDescent="0.4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</row>
    <row r="342" spans="1:13" ht="21" customHeight="1" x14ac:dyDescent="0.4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</row>
    <row r="343" spans="1:13" ht="21" customHeight="1" x14ac:dyDescent="0.4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</row>
    <row r="344" spans="1:13" ht="21" customHeight="1" x14ac:dyDescent="0.4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</row>
    <row r="345" spans="1:13" ht="21" customHeight="1" x14ac:dyDescent="0.4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</row>
    <row r="346" spans="1:13" ht="21" customHeight="1" x14ac:dyDescent="0.4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</row>
    <row r="347" spans="1:13" ht="21" customHeight="1" x14ac:dyDescent="0.4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</row>
    <row r="348" spans="1:13" ht="21" customHeight="1" x14ac:dyDescent="0.4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</row>
    <row r="349" spans="1:13" ht="21" customHeight="1" x14ac:dyDescent="0.4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</row>
    <row r="350" spans="1:13" ht="21" customHeight="1" x14ac:dyDescent="0.4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</row>
    <row r="351" spans="1:13" ht="21" customHeight="1" x14ac:dyDescent="0.4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</row>
    <row r="352" spans="1:13" ht="21" customHeight="1" x14ac:dyDescent="0.4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</row>
    <row r="353" spans="1:13" ht="21" customHeight="1" x14ac:dyDescent="0.4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</row>
    <row r="354" spans="1:13" ht="21" customHeight="1" x14ac:dyDescent="0.4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</row>
    <row r="355" spans="1:13" ht="21" customHeight="1" x14ac:dyDescent="0.4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</row>
    <row r="356" spans="1:13" ht="21" customHeight="1" x14ac:dyDescent="0.4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</row>
    <row r="357" spans="1:13" ht="21" customHeight="1" x14ac:dyDescent="0.4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</row>
    <row r="358" spans="1:13" ht="21" customHeight="1" x14ac:dyDescent="0.4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</row>
    <row r="359" spans="1:13" ht="21" customHeight="1" x14ac:dyDescent="0.4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</row>
    <row r="360" spans="1:13" ht="21" customHeight="1" x14ac:dyDescent="0.4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</row>
    <row r="361" spans="1:13" ht="21" customHeight="1" x14ac:dyDescent="0.4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</row>
    <row r="362" spans="1:13" ht="21" customHeight="1" x14ac:dyDescent="0.4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</row>
    <row r="363" spans="1:13" ht="21" customHeight="1" x14ac:dyDescent="0.4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</row>
    <row r="364" spans="1:13" ht="21" customHeight="1" x14ac:dyDescent="0.4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</row>
    <row r="365" spans="1:13" ht="21" customHeight="1" x14ac:dyDescent="0.4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</row>
    <row r="366" spans="1:13" ht="21" customHeight="1" x14ac:dyDescent="0.4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 ht="21" customHeight="1" x14ac:dyDescent="0.4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</row>
    <row r="368" spans="1:13" ht="21" customHeight="1" x14ac:dyDescent="0.4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</row>
    <row r="369" spans="1:13" ht="21" customHeight="1" x14ac:dyDescent="0.4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</row>
    <row r="370" spans="1:13" ht="21" customHeight="1" x14ac:dyDescent="0.4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</row>
    <row r="371" spans="1:13" ht="21" customHeight="1" x14ac:dyDescent="0.4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</row>
    <row r="372" spans="1:13" ht="21" customHeight="1" x14ac:dyDescent="0.4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</row>
    <row r="373" spans="1:13" ht="21" customHeight="1" x14ac:dyDescent="0.4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</row>
    <row r="374" spans="1:13" ht="21" customHeight="1" x14ac:dyDescent="0.4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</row>
    <row r="375" spans="1:13" ht="21" customHeight="1" x14ac:dyDescent="0.4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</row>
    <row r="376" spans="1:13" ht="21" customHeight="1" x14ac:dyDescent="0.4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</row>
    <row r="377" spans="1:13" ht="21" customHeight="1" x14ac:dyDescent="0.4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</row>
    <row r="378" spans="1:13" ht="21" customHeight="1" x14ac:dyDescent="0.4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</row>
    <row r="379" spans="1:13" ht="21" customHeight="1" x14ac:dyDescent="0.4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</row>
    <row r="380" spans="1:13" ht="21" customHeight="1" x14ac:dyDescent="0.4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</row>
    <row r="381" spans="1:13" ht="21" customHeight="1" x14ac:dyDescent="0.4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</row>
    <row r="382" spans="1:13" ht="21" customHeight="1" x14ac:dyDescent="0.4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</row>
    <row r="383" spans="1:13" ht="21" customHeight="1" x14ac:dyDescent="0.4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</row>
    <row r="384" spans="1:13" ht="21" customHeight="1" x14ac:dyDescent="0.4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</row>
    <row r="385" spans="1:13" ht="21" customHeight="1" x14ac:dyDescent="0.4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</row>
    <row r="386" spans="1:13" ht="21" customHeight="1" x14ac:dyDescent="0.4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</row>
    <row r="387" spans="1:13" ht="21" customHeight="1" x14ac:dyDescent="0.4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</row>
    <row r="388" spans="1:13" ht="21" customHeight="1" x14ac:dyDescent="0.4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</row>
    <row r="389" spans="1:13" ht="21" customHeight="1" x14ac:dyDescent="0.4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</row>
    <row r="390" spans="1:13" ht="21" customHeight="1" x14ac:dyDescent="0.4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</row>
    <row r="391" spans="1:13" ht="21" customHeight="1" x14ac:dyDescent="0.4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</row>
    <row r="392" spans="1:13" ht="21" customHeight="1" x14ac:dyDescent="0.4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</row>
    <row r="393" spans="1:13" ht="21" customHeight="1" x14ac:dyDescent="0.4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</row>
    <row r="394" spans="1:13" ht="21" customHeight="1" x14ac:dyDescent="0.4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</row>
    <row r="395" spans="1:13" ht="21" customHeight="1" x14ac:dyDescent="0.4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</row>
    <row r="396" spans="1:13" ht="21" customHeight="1" x14ac:dyDescent="0.4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1" customHeight="1" x14ac:dyDescent="0.4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</row>
    <row r="398" spans="1:13" ht="21" customHeight="1" x14ac:dyDescent="0.4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13" ht="21" customHeight="1" x14ac:dyDescent="0.4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 ht="21" customHeight="1" x14ac:dyDescent="0.4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ht="21" customHeight="1" x14ac:dyDescent="0.4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ht="21" customHeight="1" x14ac:dyDescent="0.4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ht="21" customHeight="1" x14ac:dyDescent="0.4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ht="21" customHeight="1" x14ac:dyDescent="0.4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ht="21" customHeight="1" x14ac:dyDescent="0.4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ht="21" customHeight="1" x14ac:dyDescent="0.4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ht="21" customHeight="1" x14ac:dyDescent="0.4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ht="21" customHeight="1" x14ac:dyDescent="0.4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ht="21" customHeight="1" x14ac:dyDescent="0.4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ht="21" customHeight="1" x14ac:dyDescent="0.4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ht="21" customHeight="1" x14ac:dyDescent="0.4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ht="21" customHeight="1" x14ac:dyDescent="0.4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ht="21" customHeight="1" x14ac:dyDescent="0.4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ht="21" customHeight="1" x14ac:dyDescent="0.4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ht="21" customHeight="1" x14ac:dyDescent="0.4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ht="21" customHeight="1" x14ac:dyDescent="0.4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ht="21" customHeight="1" x14ac:dyDescent="0.4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ht="21" customHeight="1" x14ac:dyDescent="0.4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ht="21" customHeight="1" x14ac:dyDescent="0.4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ht="21" customHeight="1" x14ac:dyDescent="0.4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ht="21" customHeight="1" x14ac:dyDescent="0.4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ht="21" customHeight="1" x14ac:dyDescent="0.4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ht="21" customHeight="1" x14ac:dyDescent="0.4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ht="21" customHeight="1" x14ac:dyDescent="0.4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ht="21" customHeight="1" x14ac:dyDescent="0.4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ht="21" customHeight="1" x14ac:dyDescent="0.4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ht="21" customHeight="1" x14ac:dyDescent="0.4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ht="21" customHeight="1" x14ac:dyDescent="0.4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ht="21" customHeight="1" x14ac:dyDescent="0.4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</row>
    <row r="430" spans="1:13" ht="21" customHeight="1" x14ac:dyDescent="0.4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</row>
    <row r="431" spans="1:13" ht="21" customHeight="1" x14ac:dyDescent="0.4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</row>
    <row r="432" spans="1:13" ht="21" customHeight="1" x14ac:dyDescent="0.4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1:13" ht="21" customHeight="1" x14ac:dyDescent="0.4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</row>
    <row r="434" spans="1:13" ht="21" customHeight="1" x14ac:dyDescent="0.4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</row>
    <row r="435" spans="1:13" ht="21" customHeight="1" x14ac:dyDescent="0.4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</row>
    <row r="436" spans="1:13" ht="21" customHeight="1" x14ac:dyDescent="0.4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1" customHeight="1" x14ac:dyDescent="0.4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</row>
    <row r="438" spans="1:13" ht="21" customHeight="1" x14ac:dyDescent="0.4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</row>
    <row r="439" spans="1:13" ht="21" customHeight="1" x14ac:dyDescent="0.4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</row>
    <row r="440" spans="1:13" ht="21" customHeight="1" x14ac:dyDescent="0.4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13" ht="21" customHeight="1" x14ac:dyDescent="0.4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13" ht="21" customHeight="1" x14ac:dyDescent="0.4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13" ht="21" customHeight="1" x14ac:dyDescent="0.4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13" ht="21" customHeight="1" x14ac:dyDescent="0.4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13" ht="21" customHeight="1" x14ac:dyDescent="0.4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13" ht="21" customHeight="1" x14ac:dyDescent="0.4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13" ht="21" customHeight="1" x14ac:dyDescent="0.4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13" ht="21" customHeight="1" x14ac:dyDescent="0.4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ht="21" customHeight="1" x14ac:dyDescent="0.4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ht="21" customHeight="1" x14ac:dyDescent="0.4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ht="21" customHeight="1" x14ac:dyDescent="0.4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ht="21" customHeight="1" x14ac:dyDescent="0.4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ht="21" customHeight="1" x14ac:dyDescent="0.4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ht="21" customHeight="1" x14ac:dyDescent="0.4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ht="21" customHeight="1" x14ac:dyDescent="0.4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ht="21" customHeight="1" x14ac:dyDescent="0.4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ht="21" customHeight="1" x14ac:dyDescent="0.4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ht="21" customHeight="1" x14ac:dyDescent="0.4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ht="21" customHeight="1" x14ac:dyDescent="0.4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ht="21" customHeight="1" x14ac:dyDescent="0.4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</row>
    <row r="461" spans="1:13" ht="21" customHeight="1" x14ac:dyDescent="0.4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1:13" ht="21" customHeight="1" x14ac:dyDescent="0.4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</row>
    <row r="463" spans="1:13" ht="21" customHeight="1" x14ac:dyDescent="0.4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</row>
    <row r="464" spans="1:13" ht="21" customHeight="1" x14ac:dyDescent="0.4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</row>
    <row r="465" spans="1:13" ht="21" customHeight="1" x14ac:dyDescent="0.4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3" ht="21" customHeight="1" x14ac:dyDescent="0.4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</row>
    <row r="467" spans="1:13" ht="21" customHeight="1" x14ac:dyDescent="0.4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</row>
    <row r="468" spans="1:13" ht="21" customHeight="1" x14ac:dyDescent="0.4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</row>
    <row r="469" spans="1:13" ht="21" customHeight="1" x14ac:dyDescent="0.4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</row>
    <row r="470" spans="1:13" ht="21" customHeight="1" x14ac:dyDescent="0.4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</row>
    <row r="471" spans="1:13" ht="21" customHeight="1" x14ac:dyDescent="0.4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</row>
    <row r="472" spans="1:13" ht="21" customHeight="1" x14ac:dyDescent="0.4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3" ht="21" customHeight="1" x14ac:dyDescent="0.4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</row>
    <row r="474" spans="1:13" ht="21" customHeight="1" x14ac:dyDescent="0.4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</row>
    <row r="475" spans="1:13" ht="21" customHeight="1" x14ac:dyDescent="0.4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</row>
    <row r="476" spans="1:13" ht="21" customHeight="1" x14ac:dyDescent="0.4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1" customHeight="1" x14ac:dyDescent="0.4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1" customHeight="1" x14ac:dyDescent="0.4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</row>
    <row r="479" spans="1:13" ht="21" customHeight="1" x14ac:dyDescent="0.4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</row>
    <row r="480" spans="1:13" ht="21" customHeight="1" x14ac:dyDescent="0.4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</row>
    <row r="481" spans="1:13" ht="21" customHeight="1" x14ac:dyDescent="0.4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</row>
    <row r="482" spans="1:13" ht="21" customHeight="1" x14ac:dyDescent="0.4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</row>
    <row r="483" spans="1:13" ht="21" customHeight="1" x14ac:dyDescent="0.4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</row>
    <row r="484" spans="1:13" ht="21" customHeight="1" x14ac:dyDescent="0.4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</row>
    <row r="485" spans="1:13" ht="21" customHeight="1" x14ac:dyDescent="0.4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</row>
    <row r="486" spans="1:13" ht="21" customHeight="1" x14ac:dyDescent="0.4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</row>
    <row r="487" spans="1:13" ht="21" customHeight="1" x14ac:dyDescent="0.4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</row>
    <row r="488" spans="1:13" ht="21" customHeight="1" x14ac:dyDescent="0.4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</row>
    <row r="489" spans="1:13" ht="21" customHeight="1" x14ac:dyDescent="0.4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13" ht="21" customHeight="1" x14ac:dyDescent="0.4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</row>
    <row r="491" spans="1:13" ht="21" customHeight="1" x14ac:dyDescent="0.4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</row>
    <row r="492" spans="1:13" ht="21" customHeight="1" x14ac:dyDescent="0.4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</row>
    <row r="493" spans="1:13" ht="21" customHeight="1" x14ac:dyDescent="0.4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</row>
    <row r="494" spans="1:13" ht="21" customHeight="1" x14ac:dyDescent="0.4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13" ht="21" customHeight="1" x14ac:dyDescent="0.4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1:13" ht="21" customHeight="1" x14ac:dyDescent="0.4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</row>
    <row r="497" spans="1:13" ht="21" customHeight="1" x14ac:dyDescent="0.4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1" customHeight="1" x14ac:dyDescent="0.4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</row>
    <row r="499" spans="1:13" ht="21" customHeight="1" x14ac:dyDescent="0.4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</row>
    <row r="500" spans="1:13" ht="21" customHeight="1" x14ac:dyDescent="0.4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</row>
  </sheetData>
  <mergeCells count="6">
    <mergeCell ref="A3:B3"/>
    <mergeCell ref="A8:B8"/>
    <mergeCell ref="A7:B7"/>
    <mergeCell ref="A6:B6"/>
    <mergeCell ref="A5:B5"/>
    <mergeCell ref="A4:B4"/>
  </mergeCells>
  <conditionalFormatting sqref="C4:C8">
    <cfRule type="cellIs" dxfId="12" priority="1" operator="greaterThan">
      <formula>0</formula>
    </cfRule>
  </conditionalFormatting>
  <dataValidations count="1">
    <dataValidation type="list" allowBlank="1" showErrorMessage="1" sqref="C4:C8">
      <formula1>"มี,ไม่มี"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00"/>
  <sheetViews>
    <sheetView workbookViewId="0">
      <selection activeCell="L14" sqref="L14"/>
    </sheetView>
  </sheetViews>
  <sheetFormatPr defaultColWidth="17.25" defaultRowHeight="15" customHeight="1" x14ac:dyDescent="0.2"/>
  <cols>
    <col min="1" max="1" width="57.25" customWidth="1"/>
    <col min="2" max="2" width="8.125" customWidth="1"/>
    <col min="3" max="3" width="16" customWidth="1"/>
    <col min="4" max="4" width="1.875" hidden="1" customWidth="1"/>
    <col min="5" max="13" width="9" customWidth="1"/>
  </cols>
  <sheetData>
    <row r="1" spans="1:13" ht="21" customHeight="1" x14ac:dyDescent="0.45">
      <c r="A1" s="124" t="s">
        <v>148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1" customHeight="1" x14ac:dyDescent="0.45">
      <c r="A2" s="6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1" customHeight="1" x14ac:dyDescent="0.45">
      <c r="A3" s="205" t="s">
        <v>149</v>
      </c>
      <c r="B3" s="160"/>
      <c r="C3" s="101" t="s">
        <v>105</v>
      </c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45" customHeight="1" x14ac:dyDescent="0.45">
      <c r="A4" s="201" t="s">
        <v>150</v>
      </c>
      <c r="B4" s="160"/>
      <c r="C4" s="122"/>
      <c r="D4" s="41">
        <f t="shared" ref="D4:D8" si="0">IF(C4="มี",1,0)</f>
        <v>0</v>
      </c>
      <c r="E4" s="41" t="str">
        <f t="shared" ref="E4:E8" si="1">IF(C4="","คลิกช่องสีฟ้าเพื่อเลือกข้อมูล","")</f>
        <v>คลิกช่องสีฟ้าเพื่อเลือกข้อมูล</v>
      </c>
      <c r="F4" s="41"/>
      <c r="G4" s="41"/>
      <c r="H4" s="41"/>
      <c r="I4" s="41"/>
      <c r="J4" s="41"/>
      <c r="K4" s="41"/>
      <c r="L4" s="41"/>
      <c r="M4" s="41"/>
    </row>
    <row r="5" spans="1:13" ht="60" customHeight="1" x14ac:dyDescent="0.45">
      <c r="A5" s="201" t="s">
        <v>151</v>
      </c>
      <c r="B5" s="160"/>
      <c r="C5" s="122"/>
      <c r="D5" s="41">
        <f t="shared" si="0"/>
        <v>0</v>
      </c>
      <c r="E5" s="41" t="str">
        <f t="shared" si="1"/>
        <v>คลิกช่องสีฟ้าเพื่อเลือกข้อมูล</v>
      </c>
      <c r="F5" s="41"/>
      <c r="G5" s="41"/>
      <c r="H5" s="41"/>
      <c r="I5" s="41"/>
      <c r="J5" s="41"/>
      <c r="K5" s="41"/>
      <c r="L5" s="41"/>
      <c r="M5" s="41"/>
    </row>
    <row r="6" spans="1:13" ht="43.5" customHeight="1" x14ac:dyDescent="0.45">
      <c r="A6" s="201" t="s">
        <v>152</v>
      </c>
      <c r="B6" s="160"/>
      <c r="C6" s="122"/>
      <c r="D6" s="41">
        <f t="shared" si="0"/>
        <v>0</v>
      </c>
      <c r="E6" s="41" t="str">
        <f t="shared" si="1"/>
        <v>คลิกช่องสีฟ้าเพื่อเลือกข้อมูล</v>
      </c>
      <c r="F6" s="41"/>
      <c r="G6" s="41"/>
      <c r="H6" s="41"/>
      <c r="I6" s="41"/>
      <c r="J6" s="41"/>
      <c r="K6" s="41"/>
      <c r="L6" s="41"/>
      <c r="M6" s="41"/>
    </row>
    <row r="7" spans="1:13" ht="41.25" customHeight="1" x14ac:dyDescent="0.45">
      <c r="A7" s="201" t="s">
        <v>153</v>
      </c>
      <c r="B7" s="160"/>
      <c r="C7" s="122"/>
      <c r="D7" s="41">
        <f t="shared" si="0"/>
        <v>0</v>
      </c>
      <c r="E7" s="41" t="str">
        <f t="shared" si="1"/>
        <v>คลิกช่องสีฟ้าเพื่อเลือกข้อมูล</v>
      </c>
      <c r="F7" s="41"/>
      <c r="G7" s="41"/>
      <c r="H7" s="41"/>
      <c r="I7" s="41"/>
      <c r="J7" s="41"/>
      <c r="K7" s="41"/>
      <c r="L7" s="41"/>
      <c r="M7" s="41"/>
    </row>
    <row r="8" spans="1:13" ht="43.5" customHeight="1" x14ac:dyDescent="0.45">
      <c r="A8" s="201" t="s">
        <v>154</v>
      </c>
      <c r="B8" s="160"/>
      <c r="C8" s="122"/>
      <c r="D8" s="41">
        <f t="shared" si="0"/>
        <v>0</v>
      </c>
      <c r="E8" s="41" t="str">
        <f t="shared" si="1"/>
        <v>คลิกช่องสีฟ้าเพื่อเลือกข้อมูล</v>
      </c>
      <c r="F8" s="41"/>
      <c r="G8" s="41"/>
      <c r="H8" s="41"/>
      <c r="I8" s="41"/>
      <c r="J8" s="41"/>
      <c r="K8" s="41"/>
      <c r="L8" s="41"/>
      <c r="M8" s="41"/>
    </row>
    <row r="9" spans="1:13" ht="21" customHeight="1" x14ac:dyDescent="0.45">
      <c r="A9" s="62"/>
      <c r="B9" s="41"/>
      <c r="C9" s="41"/>
      <c r="D9" s="41">
        <f>IF(D4=0,0,IF(AND(D4=1,D5=1,D6=1,D7=1,D8=1),5,IF(AND(D4=1,D5=1,D6=1,D7=1),4,IF(AND(D4=1,D5=1,D6=1),3,IF(AND(D4=1,D5=1),2,IF(D4=1,1))))))</f>
        <v>0</v>
      </c>
      <c r="E9" s="41"/>
      <c r="F9" s="41"/>
      <c r="G9" s="41"/>
      <c r="H9" s="41"/>
      <c r="I9" s="41"/>
      <c r="J9" s="41"/>
      <c r="K9" s="41"/>
      <c r="L9" s="41"/>
      <c r="M9" s="41"/>
    </row>
    <row r="10" spans="1:13" ht="21" hidden="1" customHeight="1" x14ac:dyDescent="0.45">
      <c r="A10" s="124" t="str">
        <f>'1.1'!A10</f>
        <v>โครงการ/กิจกรรม/งาน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21" hidden="1" customHeight="1" x14ac:dyDescent="0.45">
      <c r="A11" s="62">
        <f>'1.1'!A11</f>
        <v>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21" hidden="1" customHeight="1" x14ac:dyDescent="0.45">
      <c r="A12" s="62">
        <f>'1.1'!A12</f>
        <v>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21" hidden="1" customHeight="1" x14ac:dyDescent="0.45">
      <c r="A13" s="62">
        <f>'1.1'!A13</f>
        <v>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21" hidden="1" customHeight="1" x14ac:dyDescent="0.45">
      <c r="A14" s="62">
        <f>'1.1'!A14</f>
        <v>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1" hidden="1" customHeight="1" x14ac:dyDescent="0.45">
      <c r="A15" s="62">
        <f>'1.1'!A15</f>
        <v>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21" hidden="1" customHeight="1" x14ac:dyDescent="0.45">
      <c r="A16" s="62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21" customHeight="1" x14ac:dyDescent="0.45">
      <c r="A17" s="62" t="s">
        <v>99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21" customHeight="1" x14ac:dyDescent="0.45">
      <c r="A18" s="101" t="s">
        <v>112</v>
      </c>
      <c r="B18" s="101" t="s">
        <v>113</v>
      </c>
      <c r="C18" s="101" t="s">
        <v>99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21" customHeight="1" x14ac:dyDescent="0.45">
      <c r="A19" s="112" t="s">
        <v>155</v>
      </c>
      <c r="B19" s="29" t="s">
        <v>115</v>
      </c>
      <c r="C19" s="29" t="s">
        <v>116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21" customHeight="1" x14ac:dyDescent="0.45">
      <c r="A20" s="112" t="s">
        <v>144</v>
      </c>
      <c r="B20" s="29" t="s">
        <v>118</v>
      </c>
      <c r="C20" s="29" t="s">
        <v>119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21" customHeight="1" x14ac:dyDescent="0.45">
      <c r="A21" s="112" t="s">
        <v>145</v>
      </c>
      <c r="B21" s="29" t="s">
        <v>121</v>
      </c>
      <c r="C21" s="29" t="s">
        <v>122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21" customHeight="1" x14ac:dyDescent="0.45">
      <c r="A22" s="112" t="s">
        <v>146</v>
      </c>
      <c r="B22" s="29" t="s">
        <v>124</v>
      </c>
      <c r="C22" s="29" t="s">
        <v>125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21" customHeight="1" x14ac:dyDescent="0.45">
      <c r="A23" s="112" t="s">
        <v>147</v>
      </c>
      <c r="B23" s="29" t="s">
        <v>127</v>
      </c>
      <c r="C23" s="29" t="s">
        <v>128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21" customHeight="1" x14ac:dyDescent="0.45">
      <c r="A24" s="62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21" customHeight="1" x14ac:dyDescent="0.45">
      <c r="A25" s="62" t="s">
        <v>129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21" customHeight="1" x14ac:dyDescent="0.45">
      <c r="A26" s="101" t="s">
        <v>112</v>
      </c>
      <c r="B26" s="101" t="s">
        <v>113</v>
      </c>
      <c r="C26" s="101" t="s">
        <v>99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21" customHeight="1" x14ac:dyDescent="0.45">
      <c r="A27" s="123">
        <f>IF(D9=5,A19,IF(D9=4,A20,IF(D9=3,A21,IF(D9=2,A22,IF(D9=1,A23,0)))))</f>
        <v>0</v>
      </c>
      <c r="B27" s="29">
        <f>D9</f>
        <v>0</v>
      </c>
      <c r="C27" s="29" t="str">
        <f>IF(B27=5,"ดีมาก",IF(B27=4,"ดี",IF(B27=3,"พอใช้",IF(B27=2,"ต้องปรับปรุง",IF(B27=1,"ต้องปรับปรุงเร่งด่วน","ไม่มีผลการดำเนินงาน")))))</f>
        <v>ไม่มีผลการดำเนินงาน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21" customHeight="1" x14ac:dyDescent="0.45">
      <c r="A28" s="62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21" customHeight="1" x14ac:dyDescent="0.45">
      <c r="A29" s="62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21" customHeight="1" x14ac:dyDescent="0.45">
      <c r="A30" s="6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21" customHeight="1" x14ac:dyDescent="0.45">
      <c r="A31" s="6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21" customHeight="1" x14ac:dyDescent="0.45">
      <c r="A32" s="6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21" customHeight="1" x14ac:dyDescent="0.45">
      <c r="A33" s="6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21" customHeight="1" x14ac:dyDescent="0.45">
      <c r="A34" s="62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21" customHeight="1" x14ac:dyDescent="0.45">
      <c r="A35" s="62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21" customHeight="1" x14ac:dyDescent="0.45">
      <c r="A36" s="6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21" customHeight="1" x14ac:dyDescent="0.45">
      <c r="A37" s="62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21" customHeight="1" x14ac:dyDescent="0.45">
      <c r="A38" s="62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21" customHeight="1" x14ac:dyDescent="0.45">
      <c r="A39" s="62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21" customHeight="1" x14ac:dyDescent="0.45">
      <c r="A40" s="62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21" customHeight="1" x14ac:dyDescent="0.45">
      <c r="A41" s="6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21" customHeight="1" x14ac:dyDescent="0.45">
      <c r="A42" s="6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21" customHeight="1" x14ac:dyDescent="0.45">
      <c r="A43" s="62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21" customHeight="1" x14ac:dyDescent="0.45">
      <c r="A44" s="62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21" customHeight="1" x14ac:dyDescent="0.45">
      <c r="A45" s="62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21" customHeight="1" x14ac:dyDescent="0.45">
      <c r="A46" s="62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1" customHeight="1" x14ac:dyDescent="0.45">
      <c r="A47" s="62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21" customHeight="1" x14ac:dyDescent="0.45">
      <c r="A48" s="62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21" customHeight="1" x14ac:dyDescent="0.45">
      <c r="A49" s="6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21" customHeight="1" x14ac:dyDescent="0.45">
      <c r="A50" s="6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21" customHeight="1" x14ac:dyDescent="0.45">
      <c r="A51" s="62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21" customHeight="1" x14ac:dyDescent="0.45">
      <c r="A52" s="62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21" customHeight="1" x14ac:dyDescent="0.45">
      <c r="A53" s="62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21" customHeight="1" x14ac:dyDescent="0.45">
      <c r="A54" s="62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21" customHeight="1" x14ac:dyDescent="0.45">
      <c r="A55" s="62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21" customHeight="1" x14ac:dyDescent="0.45">
      <c r="A56" s="62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21" customHeight="1" x14ac:dyDescent="0.45">
      <c r="A57" s="62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1" customHeight="1" x14ac:dyDescent="0.45">
      <c r="A58" s="62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21" customHeight="1" x14ac:dyDescent="0.45">
      <c r="A59" s="62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21" customHeight="1" x14ac:dyDescent="0.45">
      <c r="A60" s="62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21" customHeight="1" x14ac:dyDescent="0.45">
      <c r="A61" s="62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21" customHeight="1" x14ac:dyDescent="0.45">
      <c r="A62" s="62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21" customHeight="1" x14ac:dyDescent="0.45">
      <c r="A63" s="62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21" customHeight="1" x14ac:dyDescent="0.45">
      <c r="A64" s="62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21" customHeight="1" x14ac:dyDescent="0.45">
      <c r="A65" s="62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21" customHeight="1" x14ac:dyDescent="0.45">
      <c r="A66" s="62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1" customHeight="1" x14ac:dyDescent="0.45">
      <c r="A67" s="62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21" customHeight="1" x14ac:dyDescent="0.45">
      <c r="A68" s="62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21" customHeight="1" x14ac:dyDescent="0.45">
      <c r="A69" s="62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21" customHeight="1" x14ac:dyDescent="0.45">
      <c r="A70" s="62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21" customHeight="1" x14ac:dyDescent="0.45">
      <c r="A71" s="62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21" customHeight="1" x14ac:dyDescent="0.45">
      <c r="A72" s="62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21" customHeight="1" x14ac:dyDescent="0.45">
      <c r="A73" s="62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21" customHeight="1" x14ac:dyDescent="0.45">
      <c r="A74" s="62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21" customHeight="1" x14ac:dyDescent="0.45">
      <c r="A75" s="62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21" customHeight="1" x14ac:dyDescent="0.45">
      <c r="A76" s="62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21" customHeight="1" x14ac:dyDescent="0.45">
      <c r="A77" s="62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21" customHeight="1" x14ac:dyDescent="0.45">
      <c r="A78" s="62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21" customHeight="1" x14ac:dyDescent="0.45">
      <c r="A79" s="62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21" customHeight="1" x14ac:dyDescent="0.45">
      <c r="A80" s="62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21" customHeight="1" x14ac:dyDescent="0.45">
      <c r="A81" s="62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21" customHeight="1" x14ac:dyDescent="0.45">
      <c r="A82" s="62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21" customHeight="1" x14ac:dyDescent="0.45">
      <c r="A83" s="62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21" customHeight="1" x14ac:dyDescent="0.45">
      <c r="A84" s="62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21" customHeight="1" x14ac:dyDescent="0.45">
      <c r="A85" s="62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21" customHeight="1" x14ac:dyDescent="0.45">
      <c r="A86" s="62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21" customHeight="1" x14ac:dyDescent="0.45">
      <c r="A87" s="62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ht="21" customHeight="1" x14ac:dyDescent="0.45">
      <c r="A88" s="62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ht="21" customHeight="1" x14ac:dyDescent="0.45">
      <c r="A89" s="62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21" customHeight="1" x14ac:dyDescent="0.45">
      <c r="A90" s="62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21" customHeight="1" x14ac:dyDescent="0.45">
      <c r="A91" s="62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21" customHeight="1" x14ac:dyDescent="0.45">
      <c r="A92" s="62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21" customHeight="1" x14ac:dyDescent="0.45">
      <c r="A93" s="62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  <row r="94" spans="1:13" ht="21" customHeight="1" x14ac:dyDescent="0.45">
      <c r="A94" s="62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</row>
    <row r="95" spans="1:13" ht="21" customHeight="1" x14ac:dyDescent="0.45">
      <c r="A95" s="62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spans="1:13" ht="21" customHeight="1" x14ac:dyDescent="0.45">
      <c r="A96" s="62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21" customHeight="1" x14ac:dyDescent="0.45">
      <c r="A97" s="62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8" spans="1:13" ht="21" customHeight="1" x14ac:dyDescent="0.45">
      <c r="A98" s="62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</row>
    <row r="99" spans="1:13" ht="21" customHeight="1" x14ac:dyDescent="0.45">
      <c r="A99" s="62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21" customHeight="1" x14ac:dyDescent="0.45">
      <c r="A100" s="62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ht="21" customHeight="1" x14ac:dyDescent="0.45">
      <c r="A101" s="62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21" customHeight="1" x14ac:dyDescent="0.45">
      <c r="A102" s="62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21" customHeight="1" x14ac:dyDescent="0.45">
      <c r="A103" s="62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ht="21" customHeight="1" x14ac:dyDescent="0.45">
      <c r="A104" s="62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21" customHeight="1" x14ac:dyDescent="0.45">
      <c r="A105" s="62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21" customHeight="1" x14ac:dyDescent="0.45">
      <c r="A106" s="62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21" customHeight="1" x14ac:dyDescent="0.45">
      <c r="A107" s="62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21" customHeight="1" x14ac:dyDescent="0.45">
      <c r="A108" s="62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21" customHeight="1" x14ac:dyDescent="0.45">
      <c r="A109" s="62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21" customHeight="1" x14ac:dyDescent="0.45">
      <c r="A110" s="62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21" customHeight="1" x14ac:dyDescent="0.45">
      <c r="A111" s="62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21" customHeight="1" x14ac:dyDescent="0.45">
      <c r="A112" s="62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21" customHeight="1" x14ac:dyDescent="0.45">
      <c r="A113" s="62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21" customHeight="1" x14ac:dyDescent="0.45">
      <c r="A114" s="62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21" customHeight="1" x14ac:dyDescent="0.45">
      <c r="A115" s="62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21" customHeight="1" x14ac:dyDescent="0.45">
      <c r="A116" s="62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21" customHeight="1" x14ac:dyDescent="0.45">
      <c r="A117" s="62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21" customHeight="1" x14ac:dyDescent="0.45">
      <c r="A118" s="62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21" customHeight="1" x14ac:dyDescent="0.45">
      <c r="A119" s="62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21" customHeight="1" x14ac:dyDescent="0.45">
      <c r="A120" s="62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21" customHeight="1" x14ac:dyDescent="0.45">
      <c r="A121" s="62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21" customHeight="1" x14ac:dyDescent="0.45">
      <c r="A122" s="62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21" customHeight="1" x14ac:dyDescent="0.45">
      <c r="A123" s="62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21" customHeight="1" x14ac:dyDescent="0.45">
      <c r="A124" s="62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21" customHeight="1" x14ac:dyDescent="0.45">
      <c r="A125" s="62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21" customHeight="1" x14ac:dyDescent="0.45">
      <c r="A126" s="62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1" customHeight="1" x14ac:dyDescent="0.45">
      <c r="A127" s="62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21" customHeight="1" x14ac:dyDescent="0.45">
      <c r="A128" s="62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21" customHeight="1" x14ac:dyDescent="0.45">
      <c r="A129" s="62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21" customHeight="1" x14ac:dyDescent="0.45">
      <c r="A130" s="62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21" customHeight="1" x14ac:dyDescent="0.45">
      <c r="A131" s="62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21" customHeight="1" x14ac:dyDescent="0.45">
      <c r="A132" s="62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21" customHeight="1" x14ac:dyDescent="0.45">
      <c r="A133" s="62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21" customHeight="1" x14ac:dyDescent="0.45">
      <c r="A134" s="62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21" customHeight="1" x14ac:dyDescent="0.45">
      <c r="A135" s="62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21" customHeight="1" x14ac:dyDescent="0.45">
      <c r="A136" s="62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21" customHeight="1" x14ac:dyDescent="0.45">
      <c r="A137" s="62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21" customHeight="1" x14ac:dyDescent="0.45">
      <c r="A138" s="62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21" customHeight="1" x14ac:dyDescent="0.45">
      <c r="A139" s="62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21" customHeight="1" x14ac:dyDescent="0.45">
      <c r="A140" s="62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21" customHeight="1" x14ac:dyDescent="0.45">
      <c r="A141" s="62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21" customHeight="1" x14ac:dyDescent="0.45">
      <c r="A142" s="62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21" customHeight="1" x14ac:dyDescent="0.45">
      <c r="A143" s="62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21" customHeight="1" x14ac:dyDescent="0.45">
      <c r="A144" s="62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21" customHeight="1" x14ac:dyDescent="0.45">
      <c r="A145" s="62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21" customHeight="1" x14ac:dyDescent="0.45">
      <c r="A146" s="62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21" customHeight="1" x14ac:dyDescent="0.45">
      <c r="A147" s="62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1" customHeight="1" x14ac:dyDescent="0.45">
      <c r="A148" s="62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21" customHeight="1" x14ac:dyDescent="0.45">
      <c r="A149" s="62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21" customHeight="1" x14ac:dyDescent="0.45">
      <c r="A150" s="62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21" customHeight="1" x14ac:dyDescent="0.45">
      <c r="A151" s="62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21" customHeight="1" x14ac:dyDescent="0.45">
      <c r="A152" s="62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21" customHeight="1" x14ac:dyDescent="0.45">
      <c r="A153" s="62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21" customHeight="1" x14ac:dyDescent="0.45">
      <c r="A154" s="62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21" customHeight="1" x14ac:dyDescent="0.45">
      <c r="A155" s="62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21" customHeight="1" x14ac:dyDescent="0.45">
      <c r="A156" s="62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21" customHeight="1" x14ac:dyDescent="0.45">
      <c r="A157" s="62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21" customHeight="1" x14ac:dyDescent="0.45">
      <c r="A158" s="62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21" customHeight="1" x14ac:dyDescent="0.45">
      <c r="A159" s="62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21" customHeight="1" x14ac:dyDescent="0.45">
      <c r="A160" s="62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21" customHeight="1" x14ac:dyDescent="0.45">
      <c r="A161" s="62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21" customHeight="1" x14ac:dyDescent="0.45">
      <c r="A162" s="62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21" customHeight="1" x14ac:dyDescent="0.45">
      <c r="A163" s="62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21" customHeight="1" x14ac:dyDescent="0.45">
      <c r="A164" s="62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21" customHeight="1" x14ac:dyDescent="0.45">
      <c r="A165" s="62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21" customHeight="1" x14ac:dyDescent="0.45">
      <c r="A166" s="62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21" customHeight="1" x14ac:dyDescent="0.45">
      <c r="A167" s="62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21" customHeight="1" x14ac:dyDescent="0.45">
      <c r="A168" s="62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21" customHeight="1" x14ac:dyDescent="0.45">
      <c r="A169" s="62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21" customHeight="1" x14ac:dyDescent="0.45">
      <c r="A170" s="62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21" customHeight="1" x14ac:dyDescent="0.45">
      <c r="A171" s="62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21" customHeight="1" x14ac:dyDescent="0.45">
      <c r="A172" s="62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21" customHeight="1" x14ac:dyDescent="0.45">
      <c r="A173" s="62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21" customHeight="1" x14ac:dyDescent="0.45">
      <c r="A174" s="62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21" customHeight="1" x14ac:dyDescent="0.45">
      <c r="A175" s="62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21" customHeight="1" x14ac:dyDescent="0.45">
      <c r="A176" s="62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21" customHeight="1" x14ac:dyDescent="0.45">
      <c r="A177" s="62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21" customHeight="1" x14ac:dyDescent="0.45">
      <c r="A178" s="62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21" customHeight="1" x14ac:dyDescent="0.45">
      <c r="A179" s="62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21" customHeight="1" x14ac:dyDescent="0.45">
      <c r="A180" s="62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21" customHeight="1" x14ac:dyDescent="0.45">
      <c r="A181" s="62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21" customHeight="1" x14ac:dyDescent="0.45">
      <c r="A182" s="62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21" customHeight="1" x14ac:dyDescent="0.45">
      <c r="A183" s="62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21" customHeight="1" x14ac:dyDescent="0.45">
      <c r="A184" s="62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21" customHeight="1" x14ac:dyDescent="0.45">
      <c r="A185" s="62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21" customHeight="1" x14ac:dyDescent="0.45">
      <c r="A186" s="62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21" customHeight="1" x14ac:dyDescent="0.45">
      <c r="A187" s="62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21" customHeight="1" x14ac:dyDescent="0.45">
      <c r="A188" s="62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21" customHeight="1" x14ac:dyDescent="0.45">
      <c r="A189" s="62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21" customHeight="1" x14ac:dyDescent="0.45">
      <c r="A190" s="62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21" customHeight="1" x14ac:dyDescent="0.45">
      <c r="A191" s="62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21" customHeight="1" x14ac:dyDescent="0.45">
      <c r="A192" s="62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21" customHeight="1" x14ac:dyDescent="0.45">
      <c r="A193" s="62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21" customHeight="1" x14ac:dyDescent="0.45">
      <c r="A194" s="62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21" customHeight="1" x14ac:dyDescent="0.45">
      <c r="A195" s="62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21" customHeight="1" x14ac:dyDescent="0.45">
      <c r="A196" s="62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3" ht="21" customHeight="1" x14ac:dyDescent="0.45">
      <c r="A197" s="62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3" ht="21" customHeight="1" x14ac:dyDescent="0.45">
      <c r="A198" s="62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3" ht="21" customHeight="1" x14ac:dyDescent="0.45">
      <c r="A199" s="62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3" ht="21" customHeight="1" x14ac:dyDescent="0.45">
      <c r="A200" s="62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3" ht="21" customHeight="1" x14ac:dyDescent="0.45">
      <c r="A201" s="62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ht="21" customHeight="1" x14ac:dyDescent="0.45">
      <c r="A202" s="62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3" ht="21" customHeight="1" x14ac:dyDescent="0.45">
      <c r="A203" s="62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3" ht="21" customHeight="1" x14ac:dyDescent="0.45">
      <c r="A204" s="62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3" ht="21" customHeight="1" x14ac:dyDescent="0.45">
      <c r="A205" s="62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ht="21" customHeight="1" x14ac:dyDescent="0.45">
      <c r="A206" s="62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1:13" ht="21" customHeight="1" x14ac:dyDescent="0.45">
      <c r="A207" s="62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1" customHeight="1" x14ac:dyDescent="0.45">
      <c r="A208" s="62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1:13" ht="21" customHeight="1" x14ac:dyDescent="0.45">
      <c r="A209" s="62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</row>
    <row r="210" spans="1:13" ht="21" customHeight="1" x14ac:dyDescent="0.45">
      <c r="A210" s="62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</row>
    <row r="211" spans="1:13" ht="21" customHeight="1" x14ac:dyDescent="0.45">
      <c r="A211" s="62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</row>
    <row r="212" spans="1:13" ht="21" customHeight="1" x14ac:dyDescent="0.45">
      <c r="A212" s="62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</row>
    <row r="213" spans="1:13" ht="21" customHeight="1" x14ac:dyDescent="0.45">
      <c r="A213" s="62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</row>
    <row r="214" spans="1:13" ht="21" customHeight="1" x14ac:dyDescent="0.45">
      <c r="A214" s="62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</row>
    <row r="215" spans="1:13" ht="21" customHeight="1" x14ac:dyDescent="0.45">
      <c r="A215" s="62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</row>
    <row r="216" spans="1:13" ht="21" customHeight="1" x14ac:dyDescent="0.45">
      <c r="A216" s="62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</row>
    <row r="217" spans="1:13" ht="21" customHeight="1" x14ac:dyDescent="0.45">
      <c r="A217" s="62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3" ht="21" customHeight="1" x14ac:dyDescent="0.45">
      <c r="A218" s="62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</row>
    <row r="219" spans="1:13" ht="21" customHeight="1" x14ac:dyDescent="0.45">
      <c r="A219" s="62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</row>
    <row r="220" spans="1:13" ht="21" customHeight="1" x14ac:dyDescent="0.45">
      <c r="A220" s="62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</row>
    <row r="221" spans="1:13" ht="21" customHeight="1" x14ac:dyDescent="0.45">
      <c r="A221" s="62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13" ht="21" customHeight="1" x14ac:dyDescent="0.45">
      <c r="A222" s="62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21" customHeight="1" x14ac:dyDescent="0.45">
      <c r="A223" s="62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</row>
    <row r="224" spans="1:13" ht="21" customHeight="1" x14ac:dyDescent="0.45">
      <c r="A224" s="62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</row>
    <row r="225" spans="1:13" ht="21" customHeight="1" x14ac:dyDescent="0.45">
      <c r="A225" s="62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</row>
    <row r="226" spans="1:13" ht="21" customHeight="1" x14ac:dyDescent="0.45">
      <c r="A226" s="62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</row>
    <row r="227" spans="1:13" ht="21" customHeight="1" x14ac:dyDescent="0.45">
      <c r="A227" s="62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</row>
    <row r="228" spans="1:13" ht="21" customHeight="1" x14ac:dyDescent="0.45">
      <c r="A228" s="62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</row>
    <row r="229" spans="1:13" ht="21" customHeight="1" x14ac:dyDescent="0.45">
      <c r="A229" s="62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ht="21" customHeight="1" x14ac:dyDescent="0.45">
      <c r="A230" s="62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ht="21" customHeight="1" x14ac:dyDescent="0.45">
      <c r="A231" s="62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ht="21" customHeight="1" x14ac:dyDescent="0.45">
      <c r="A232" s="62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ht="21" customHeight="1" x14ac:dyDescent="0.45">
      <c r="A233" s="62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3" ht="21" customHeight="1" x14ac:dyDescent="0.45">
      <c r="A234" s="62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ht="21" customHeight="1" x14ac:dyDescent="0.45">
      <c r="A235" s="62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1:13" ht="21" customHeight="1" x14ac:dyDescent="0.45">
      <c r="A236" s="62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</row>
    <row r="237" spans="1:13" ht="21" customHeight="1" x14ac:dyDescent="0.45">
      <c r="A237" s="62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</row>
    <row r="238" spans="1:13" ht="21" customHeight="1" x14ac:dyDescent="0.45">
      <c r="A238" s="62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</row>
    <row r="239" spans="1:13" ht="21" customHeight="1" x14ac:dyDescent="0.45">
      <c r="A239" s="62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</row>
    <row r="240" spans="1:13" ht="21" customHeight="1" x14ac:dyDescent="0.45">
      <c r="A240" s="62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</row>
    <row r="241" spans="1:13" ht="21" customHeight="1" x14ac:dyDescent="0.45">
      <c r="A241" s="62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</row>
    <row r="242" spans="1:13" ht="21" customHeight="1" x14ac:dyDescent="0.45">
      <c r="A242" s="62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</row>
    <row r="243" spans="1:13" ht="21" customHeight="1" x14ac:dyDescent="0.45">
      <c r="A243" s="62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</row>
    <row r="244" spans="1:13" ht="21" customHeight="1" x14ac:dyDescent="0.45">
      <c r="A244" s="62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</row>
    <row r="245" spans="1:13" ht="21" customHeight="1" x14ac:dyDescent="0.45">
      <c r="A245" s="62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</row>
    <row r="246" spans="1:13" ht="21" customHeight="1" x14ac:dyDescent="0.45">
      <c r="A246" s="62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</row>
    <row r="247" spans="1:13" ht="21" customHeight="1" x14ac:dyDescent="0.45">
      <c r="A247" s="62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</row>
    <row r="248" spans="1:13" ht="21" customHeight="1" x14ac:dyDescent="0.45">
      <c r="A248" s="62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</row>
    <row r="249" spans="1:13" ht="21" customHeight="1" x14ac:dyDescent="0.45">
      <c r="A249" s="62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</row>
    <row r="250" spans="1:13" ht="21" customHeight="1" x14ac:dyDescent="0.45">
      <c r="A250" s="62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</row>
    <row r="251" spans="1:13" ht="21" customHeight="1" x14ac:dyDescent="0.45">
      <c r="A251" s="62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 ht="21" customHeight="1" x14ac:dyDescent="0.45">
      <c r="A252" s="62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ht="21" customHeight="1" x14ac:dyDescent="0.45">
      <c r="A253" s="62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</row>
    <row r="254" spans="1:13" ht="21" customHeight="1" x14ac:dyDescent="0.45">
      <c r="A254" s="62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</row>
    <row r="255" spans="1:13" ht="21" customHeight="1" x14ac:dyDescent="0.45">
      <c r="A255" s="62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</row>
    <row r="256" spans="1:13" ht="21" customHeight="1" x14ac:dyDescent="0.45">
      <c r="A256" s="62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</row>
    <row r="257" spans="1:13" ht="21" customHeight="1" x14ac:dyDescent="0.45">
      <c r="A257" s="62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</row>
    <row r="258" spans="1:13" ht="21" customHeight="1" x14ac:dyDescent="0.45">
      <c r="A258" s="62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</row>
    <row r="259" spans="1:13" ht="21" customHeight="1" x14ac:dyDescent="0.45">
      <c r="A259" s="62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</row>
    <row r="260" spans="1:13" ht="21" customHeight="1" x14ac:dyDescent="0.45">
      <c r="A260" s="62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3" ht="21" customHeight="1" x14ac:dyDescent="0.45">
      <c r="A261" s="62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</row>
    <row r="262" spans="1:13" ht="21" customHeight="1" x14ac:dyDescent="0.45">
      <c r="A262" s="62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</row>
    <row r="263" spans="1:13" ht="21" customHeight="1" x14ac:dyDescent="0.45">
      <c r="A263" s="62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</row>
    <row r="264" spans="1:13" ht="21" customHeight="1" x14ac:dyDescent="0.45">
      <c r="A264" s="62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</row>
    <row r="265" spans="1:13" ht="21" customHeight="1" x14ac:dyDescent="0.45">
      <c r="A265" s="62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</row>
    <row r="266" spans="1:13" ht="21" customHeight="1" x14ac:dyDescent="0.45">
      <c r="A266" s="62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</row>
    <row r="267" spans="1:13" ht="21" customHeight="1" x14ac:dyDescent="0.45">
      <c r="A267" s="62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13" ht="21" customHeight="1" x14ac:dyDescent="0.45">
      <c r="A268" s="62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13" ht="21" customHeight="1" x14ac:dyDescent="0.45">
      <c r="A269" s="62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</row>
    <row r="270" spans="1:13" ht="21" customHeight="1" x14ac:dyDescent="0.45">
      <c r="A270" s="62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</row>
    <row r="271" spans="1:13" ht="21" customHeight="1" x14ac:dyDescent="0.45">
      <c r="A271" s="62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</row>
    <row r="272" spans="1:13" ht="21" customHeight="1" x14ac:dyDescent="0.45">
      <c r="A272" s="62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</row>
    <row r="273" spans="1:13" ht="21" customHeight="1" x14ac:dyDescent="0.45">
      <c r="A273" s="62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</row>
    <row r="274" spans="1:13" ht="21" customHeight="1" x14ac:dyDescent="0.45">
      <c r="A274" s="62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</row>
    <row r="275" spans="1:13" ht="21" customHeight="1" x14ac:dyDescent="0.45">
      <c r="A275" s="62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</row>
    <row r="276" spans="1:13" ht="21" customHeight="1" x14ac:dyDescent="0.45">
      <c r="A276" s="62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</row>
    <row r="277" spans="1:13" ht="21" customHeight="1" x14ac:dyDescent="0.45">
      <c r="A277" s="62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</row>
    <row r="278" spans="1:13" ht="21" customHeight="1" x14ac:dyDescent="0.45">
      <c r="A278" s="62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</row>
    <row r="279" spans="1:13" ht="21" customHeight="1" x14ac:dyDescent="0.45">
      <c r="A279" s="62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</row>
    <row r="280" spans="1:13" ht="21" customHeight="1" x14ac:dyDescent="0.45">
      <c r="A280" s="62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</row>
    <row r="281" spans="1:13" ht="21" customHeight="1" x14ac:dyDescent="0.45">
      <c r="A281" s="62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1:13" ht="21" customHeight="1" x14ac:dyDescent="0.45">
      <c r="A282" s="62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1:13" ht="21" customHeight="1" x14ac:dyDescent="0.45">
      <c r="A283" s="62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1:13" ht="21" customHeight="1" x14ac:dyDescent="0.45">
      <c r="A284" s="62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1:13" ht="21" customHeight="1" x14ac:dyDescent="0.45">
      <c r="A285" s="62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1:13" ht="21" customHeight="1" x14ac:dyDescent="0.45">
      <c r="A286" s="62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</row>
    <row r="287" spans="1:13" ht="21" customHeight="1" x14ac:dyDescent="0.45">
      <c r="A287" s="62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</row>
    <row r="288" spans="1:13" ht="21" customHeight="1" x14ac:dyDescent="0.45">
      <c r="A288" s="62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</row>
    <row r="289" spans="1:13" ht="21" customHeight="1" x14ac:dyDescent="0.45">
      <c r="A289" s="62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1:13" ht="21" customHeight="1" x14ac:dyDescent="0.45">
      <c r="A290" s="62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</row>
    <row r="291" spans="1:13" ht="21" customHeight="1" x14ac:dyDescent="0.45">
      <c r="A291" s="62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</row>
    <row r="292" spans="1:13" ht="21" customHeight="1" x14ac:dyDescent="0.45">
      <c r="A292" s="62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</row>
    <row r="293" spans="1:13" ht="21" customHeight="1" x14ac:dyDescent="0.45">
      <c r="A293" s="62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</row>
    <row r="294" spans="1:13" ht="21" customHeight="1" x14ac:dyDescent="0.45">
      <c r="A294" s="62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</row>
    <row r="295" spans="1:13" ht="21" customHeight="1" x14ac:dyDescent="0.45">
      <c r="A295" s="62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</row>
    <row r="296" spans="1:13" ht="21" customHeight="1" x14ac:dyDescent="0.45">
      <c r="A296" s="62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</row>
    <row r="297" spans="1:13" ht="21" customHeight="1" x14ac:dyDescent="0.45">
      <c r="A297" s="62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</row>
    <row r="298" spans="1:13" ht="21" customHeight="1" x14ac:dyDescent="0.45">
      <c r="A298" s="62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</row>
    <row r="299" spans="1:13" ht="21" customHeight="1" x14ac:dyDescent="0.45">
      <c r="A299" s="62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</row>
    <row r="300" spans="1:13" ht="21" customHeight="1" x14ac:dyDescent="0.45">
      <c r="A300" s="62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</row>
    <row r="301" spans="1:13" ht="21" customHeight="1" x14ac:dyDescent="0.45">
      <c r="A301" s="62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</row>
    <row r="302" spans="1:13" ht="21" customHeight="1" x14ac:dyDescent="0.45">
      <c r="A302" s="62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</row>
    <row r="303" spans="1:13" ht="21" customHeight="1" x14ac:dyDescent="0.45">
      <c r="A303" s="62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</row>
    <row r="304" spans="1:13" ht="21" customHeight="1" x14ac:dyDescent="0.45">
      <c r="A304" s="62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</row>
    <row r="305" spans="1:13" ht="21" customHeight="1" x14ac:dyDescent="0.45">
      <c r="A305" s="62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</row>
    <row r="306" spans="1:13" ht="21" customHeight="1" x14ac:dyDescent="0.45">
      <c r="A306" s="62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</row>
    <row r="307" spans="1:13" ht="21" customHeight="1" x14ac:dyDescent="0.45">
      <c r="A307" s="62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</row>
    <row r="308" spans="1:13" ht="21" customHeight="1" x14ac:dyDescent="0.45">
      <c r="A308" s="62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</row>
    <row r="309" spans="1:13" ht="21" customHeight="1" x14ac:dyDescent="0.45">
      <c r="A309" s="62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</row>
    <row r="310" spans="1:13" ht="21" customHeight="1" x14ac:dyDescent="0.45">
      <c r="A310" s="62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</row>
    <row r="311" spans="1:13" ht="21" customHeight="1" x14ac:dyDescent="0.45">
      <c r="A311" s="62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</row>
    <row r="312" spans="1:13" ht="21" customHeight="1" x14ac:dyDescent="0.45">
      <c r="A312" s="62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</row>
    <row r="313" spans="1:13" ht="21" customHeight="1" x14ac:dyDescent="0.45">
      <c r="A313" s="62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</row>
    <row r="314" spans="1:13" ht="21" customHeight="1" x14ac:dyDescent="0.45">
      <c r="A314" s="62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</row>
    <row r="315" spans="1:13" ht="21" customHeight="1" x14ac:dyDescent="0.45">
      <c r="A315" s="62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</row>
    <row r="316" spans="1:13" ht="21" customHeight="1" x14ac:dyDescent="0.45">
      <c r="A316" s="62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</row>
    <row r="317" spans="1:13" ht="21" customHeight="1" x14ac:dyDescent="0.45">
      <c r="A317" s="62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</row>
    <row r="318" spans="1:13" ht="21" customHeight="1" x14ac:dyDescent="0.45">
      <c r="A318" s="62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</row>
    <row r="319" spans="1:13" ht="21" customHeight="1" x14ac:dyDescent="0.45">
      <c r="A319" s="62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</row>
    <row r="320" spans="1:13" ht="21" customHeight="1" x14ac:dyDescent="0.45">
      <c r="A320" s="62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</row>
    <row r="321" spans="1:13" ht="21" customHeight="1" x14ac:dyDescent="0.45">
      <c r="A321" s="62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</row>
    <row r="322" spans="1:13" ht="21" customHeight="1" x14ac:dyDescent="0.45">
      <c r="A322" s="62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</row>
    <row r="323" spans="1:13" ht="21" customHeight="1" x14ac:dyDescent="0.45">
      <c r="A323" s="62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</row>
    <row r="324" spans="1:13" ht="21" customHeight="1" x14ac:dyDescent="0.45">
      <c r="A324" s="62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</row>
    <row r="325" spans="1:13" ht="21" customHeight="1" x14ac:dyDescent="0.45">
      <c r="A325" s="62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</row>
    <row r="326" spans="1:13" ht="21" customHeight="1" x14ac:dyDescent="0.45">
      <c r="A326" s="62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</row>
    <row r="327" spans="1:13" ht="21" customHeight="1" x14ac:dyDescent="0.45">
      <c r="A327" s="62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</row>
    <row r="328" spans="1:13" ht="21" customHeight="1" x14ac:dyDescent="0.45">
      <c r="A328" s="62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</row>
    <row r="329" spans="1:13" ht="21" customHeight="1" x14ac:dyDescent="0.45">
      <c r="A329" s="62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</row>
    <row r="330" spans="1:13" ht="21" customHeight="1" x14ac:dyDescent="0.45">
      <c r="A330" s="62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</row>
    <row r="331" spans="1:13" ht="21" customHeight="1" x14ac:dyDescent="0.45">
      <c r="A331" s="62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</row>
    <row r="332" spans="1:13" ht="21" customHeight="1" x14ac:dyDescent="0.45">
      <c r="A332" s="62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</row>
    <row r="333" spans="1:13" ht="21" customHeight="1" x14ac:dyDescent="0.45">
      <c r="A333" s="62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 ht="21" customHeight="1" x14ac:dyDescent="0.45">
      <c r="A334" s="62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</row>
    <row r="335" spans="1:13" ht="21" customHeight="1" x14ac:dyDescent="0.45">
      <c r="A335" s="62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</row>
    <row r="336" spans="1:13" ht="21" customHeight="1" x14ac:dyDescent="0.45">
      <c r="A336" s="62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</row>
    <row r="337" spans="1:13" ht="21" customHeight="1" x14ac:dyDescent="0.45">
      <c r="A337" s="62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</row>
    <row r="338" spans="1:13" ht="21" customHeight="1" x14ac:dyDescent="0.45">
      <c r="A338" s="62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</row>
    <row r="339" spans="1:13" ht="21" customHeight="1" x14ac:dyDescent="0.45">
      <c r="A339" s="62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</row>
    <row r="340" spans="1:13" ht="21" customHeight="1" x14ac:dyDescent="0.45">
      <c r="A340" s="62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</row>
    <row r="341" spans="1:13" ht="21" customHeight="1" x14ac:dyDescent="0.45">
      <c r="A341" s="62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</row>
    <row r="342" spans="1:13" ht="21" customHeight="1" x14ac:dyDescent="0.45">
      <c r="A342" s="62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</row>
    <row r="343" spans="1:13" ht="21" customHeight="1" x14ac:dyDescent="0.45">
      <c r="A343" s="62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</row>
    <row r="344" spans="1:13" ht="21" customHeight="1" x14ac:dyDescent="0.45">
      <c r="A344" s="62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</row>
    <row r="345" spans="1:13" ht="21" customHeight="1" x14ac:dyDescent="0.45">
      <c r="A345" s="62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</row>
    <row r="346" spans="1:13" ht="21" customHeight="1" x14ac:dyDescent="0.45">
      <c r="A346" s="62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</row>
    <row r="347" spans="1:13" ht="21" customHeight="1" x14ac:dyDescent="0.45">
      <c r="A347" s="62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</row>
    <row r="348" spans="1:13" ht="21" customHeight="1" x14ac:dyDescent="0.45">
      <c r="A348" s="62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</row>
    <row r="349" spans="1:13" ht="21" customHeight="1" x14ac:dyDescent="0.45">
      <c r="A349" s="62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</row>
    <row r="350" spans="1:13" ht="21" customHeight="1" x14ac:dyDescent="0.45">
      <c r="A350" s="62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</row>
    <row r="351" spans="1:13" ht="21" customHeight="1" x14ac:dyDescent="0.45">
      <c r="A351" s="62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</row>
    <row r="352" spans="1:13" ht="21" customHeight="1" x14ac:dyDescent="0.45">
      <c r="A352" s="62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</row>
    <row r="353" spans="1:13" ht="21" customHeight="1" x14ac:dyDescent="0.45">
      <c r="A353" s="62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</row>
    <row r="354" spans="1:13" ht="21" customHeight="1" x14ac:dyDescent="0.45">
      <c r="A354" s="62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</row>
    <row r="355" spans="1:13" ht="21" customHeight="1" x14ac:dyDescent="0.45">
      <c r="A355" s="62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</row>
    <row r="356" spans="1:13" ht="21" customHeight="1" x14ac:dyDescent="0.45">
      <c r="A356" s="62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</row>
    <row r="357" spans="1:13" ht="21" customHeight="1" x14ac:dyDescent="0.45">
      <c r="A357" s="62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</row>
    <row r="358" spans="1:13" ht="21" customHeight="1" x14ac:dyDescent="0.45">
      <c r="A358" s="62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</row>
    <row r="359" spans="1:13" ht="21" customHeight="1" x14ac:dyDescent="0.45">
      <c r="A359" s="62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</row>
    <row r="360" spans="1:13" ht="21" customHeight="1" x14ac:dyDescent="0.45">
      <c r="A360" s="62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</row>
    <row r="361" spans="1:13" ht="21" customHeight="1" x14ac:dyDescent="0.45">
      <c r="A361" s="62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</row>
    <row r="362" spans="1:13" ht="21" customHeight="1" x14ac:dyDescent="0.45">
      <c r="A362" s="62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</row>
    <row r="363" spans="1:13" ht="21" customHeight="1" x14ac:dyDescent="0.45">
      <c r="A363" s="62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</row>
    <row r="364" spans="1:13" ht="21" customHeight="1" x14ac:dyDescent="0.45">
      <c r="A364" s="62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</row>
    <row r="365" spans="1:13" ht="21" customHeight="1" x14ac:dyDescent="0.45">
      <c r="A365" s="62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</row>
    <row r="366" spans="1:13" ht="21" customHeight="1" x14ac:dyDescent="0.45">
      <c r="A366" s="62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 ht="21" customHeight="1" x14ac:dyDescent="0.45">
      <c r="A367" s="62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</row>
    <row r="368" spans="1:13" ht="21" customHeight="1" x14ac:dyDescent="0.45">
      <c r="A368" s="62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</row>
    <row r="369" spans="1:13" ht="21" customHeight="1" x14ac:dyDescent="0.45">
      <c r="A369" s="62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</row>
    <row r="370" spans="1:13" ht="21" customHeight="1" x14ac:dyDescent="0.45">
      <c r="A370" s="62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</row>
    <row r="371" spans="1:13" ht="21" customHeight="1" x14ac:dyDescent="0.45">
      <c r="A371" s="62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</row>
    <row r="372" spans="1:13" ht="21" customHeight="1" x14ac:dyDescent="0.45">
      <c r="A372" s="62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</row>
    <row r="373" spans="1:13" ht="21" customHeight="1" x14ac:dyDescent="0.45">
      <c r="A373" s="62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</row>
    <row r="374" spans="1:13" ht="21" customHeight="1" x14ac:dyDescent="0.45">
      <c r="A374" s="62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</row>
    <row r="375" spans="1:13" ht="21" customHeight="1" x14ac:dyDescent="0.45">
      <c r="A375" s="62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</row>
    <row r="376" spans="1:13" ht="21" customHeight="1" x14ac:dyDescent="0.45">
      <c r="A376" s="62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</row>
    <row r="377" spans="1:13" ht="21" customHeight="1" x14ac:dyDescent="0.45">
      <c r="A377" s="62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</row>
    <row r="378" spans="1:13" ht="21" customHeight="1" x14ac:dyDescent="0.45">
      <c r="A378" s="62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</row>
    <row r="379" spans="1:13" ht="21" customHeight="1" x14ac:dyDescent="0.45">
      <c r="A379" s="62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</row>
    <row r="380" spans="1:13" ht="21" customHeight="1" x14ac:dyDescent="0.45">
      <c r="A380" s="62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</row>
    <row r="381" spans="1:13" ht="21" customHeight="1" x14ac:dyDescent="0.45">
      <c r="A381" s="62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</row>
    <row r="382" spans="1:13" ht="21" customHeight="1" x14ac:dyDescent="0.45">
      <c r="A382" s="62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</row>
    <row r="383" spans="1:13" ht="21" customHeight="1" x14ac:dyDescent="0.45">
      <c r="A383" s="62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</row>
    <row r="384" spans="1:13" ht="21" customHeight="1" x14ac:dyDescent="0.45">
      <c r="A384" s="62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</row>
    <row r="385" spans="1:13" ht="21" customHeight="1" x14ac:dyDescent="0.45">
      <c r="A385" s="62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</row>
    <row r="386" spans="1:13" ht="21" customHeight="1" x14ac:dyDescent="0.45">
      <c r="A386" s="62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</row>
    <row r="387" spans="1:13" ht="21" customHeight="1" x14ac:dyDescent="0.45">
      <c r="A387" s="62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</row>
    <row r="388" spans="1:13" ht="21" customHeight="1" x14ac:dyDescent="0.45">
      <c r="A388" s="62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</row>
    <row r="389" spans="1:13" ht="21" customHeight="1" x14ac:dyDescent="0.45">
      <c r="A389" s="62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</row>
    <row r="390" spans="1:13" ht="21" customHeight="1" x14ac:dyDescent="0.45">
      <c r="A390" s="62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</row>
    <row r="391" spans="1:13" ht="21" customHeight="1" x14ac:dyDescent="0.45">
      <c r="A391" s="62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</row>
    <row r="392" spans="1:13" ht="21" customHeight="1" x14ac:dyDescent="0.45">
      <c r="A392" s="62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</row>
    <row r="393" spans="1:13" ht="21" customHeight="1" x14ac:dyDescent="0.45">
      <c r="A393" s="62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</row>
    <row r="394" spans="1:13" ht="21" customHeight="1" x14ac:dyDescent="0.45">
      <c r="A394" s="62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</row>
    <row r="395" spans="1:13" ht="21" customHeight="1" x14ac:dyDescent="0.45">
      <c r="A395" s="62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</row>
    <row r="396" spans="1:13" ht="21" customHeight="1" x14ac:dyDescent="0.45">
      <c r="A396" s="62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1" customHeight="1" x14ac:dyDescent="0.45">
      <c r="A397" s="62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</row>
    <row r="398" spans="1:13" ht="21" customHeight="1" x14ac:dyDescent="0.45">
      <c r="A398" s="62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13" ht="21" customHeight="1" x14ac:dyDescent="0.45">
      <c r="A399" s="62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 ht="21" customHeight="1" x14ac:dyDescent="0.45">
      <c r="A400" s="62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ht="21" customHeight="1" x14ac:dyDescent="0.45">
      <c r="A401" s="62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ht="21" customHeight="1" x14ac:dyDescent="0.45">
      <c r="A402" s="62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ht="21" customHeight="1" x14ac:dyDescent="0.45">
      <c r="A403" s="62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ht="21" customHeight="1" x14ac:dyDescent="0.45">
      <c r="A404" s="62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ht="21" customHeight="1" x14ac:dyDescent="0.45">
      <c r="A405" s="62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ht="21" customHeight="1" x14ac:dyDescent="0.45">
      <c r="A406" s="62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ht="21" customHeight="1" x14ac:dyDescent="0.45">
      <c r="A407" s="62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ht="21" customHeight="1" x14ac:dyDescent="0.45">
      <c r="A408" s="62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ht="21" customHeight="1" x14ac:dyDescent="0.45">
      <c r="A409" s="62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ht="21" customHeight="1" x14ac:dyDescent="0.45">
      <c r="A410" s="62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ht="21" customHeight="1" x14ac:dyDescent="0.45">
      <c r="A411" s="62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ht="21" customHeight="1" x14ac:dyDescent="0.45">
      <c r="A412" s="62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ht="21" customHeight="1" x14ac:dyDescent="0.45">
      <c r="A413" s="62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ht="21" customHeight="1" x14ac:dyDescent="0.45">
      <c r="A414" s="62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ht="21" customHeight="1" x14ac:dyDescent="0.45">
      <c r="A415" s="62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ht="21" customHeight="1" x14ac:dyDescent="0.45">
      <c r="A416" s="62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ht="21" customHeight="1" x14ac:dyDescent="0.45">
      <c r="A417" s="62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ht="21" customHeight="1" x14ac:dyDescent="0.45">
      <c r="A418" s="62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ht="21" customHeight="1" x14ac:dyDescent="0.45">
      <c r="A419" s="62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ht="21" customHeight="1" x14ac:dyDescent="0.45">
      <c r="A420" s="62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ht="21" customHeight="1" x14ac:dyDescent="0.45">
      <c r="A421" s="62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ht="21" customHeight="1" x14ac:dyDescent="0.45">
      <c r="A422" s="62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ht="21" customHeight="1" x14ac:dyDescent="0.45">
      <c r="A423" s="62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ht="21" customHeight="1" x14ac:dyDescent="0.45">
      <c r="A424" s="62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ht="21" customHeight="1" x14ac:dyDescent="0.45">
      <c r="A425" s="62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ht="21" customHeight="1" x14ac:dyDescent="0.45">
      <c r="A426" s="62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ht="21" customHeight="1" x14ac:dyDescent="0.45">
      <c r="A427" s="62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ht="21" customHeight="1" x14ac:dyDescent="0.45">
      <c r="A428" s="62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ht="21" customHeight="1" x14ac:dyDescent="0.45">
      <c r="A429" s="62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</row>
    <row r="430" spans="1:13" ht="21" customHeight="1" x14ac:dyDescent="0.45">
      <c r="A430" s="62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</row>
    <row r="431" spans="1:13" ht="21" customHeight="1" x14ac:dyDescent="0.45">
      <c r="A431" s="62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</row>
    <row r="432" spans="1:13" ht="21" customHeight="1" x14ac:dyDescent="0.45">
      <c r="A432" s="62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1:13" ht="21" customHeight="1" x14ac:dyDescent="0.45">
      <c r="A433" s="62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</row>
    <row r="434" spans="1:13" ht="21" customHeight="1" x14ac:dyDescent="0.45">
      <c r="A434" s="62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</row>
    <row r="435" spans="1:13" ht="21" customHeight="1" x14ac:dyDescent="0.45">
      <c r="A435" s="62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</row>
    <row r="436" spans="1:13" ht="21" customHeight="1" x14ac:dyDescent="0.45">
      <c r="A436" s="62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1" customHeight="1" x14ac:dyDescent="0.45">
      <c r="A437" s="62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</row>
    <row r="438" spans="1:13" ht="21" customHeight="1" x14ac:dyDescent="0.45">
      <c r="A438" s="62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</row>
    <row r="439" spans="1:13" ht="21" customHeight="1" x14ac:dyDescent="0.45">
      <c r="A439" s="62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</row>
    <row r="440" spans="1:13" ht="21" customHeight="1" x14ac:dyDescent="0.45">
      <c r="A440" s="62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13" ht="21" customHeight="1" x14ac:dyDescent="0.45">
      <c r="A441" s="62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13" ht="21" customHeight="1" x14ac:dyDescent="0.45">
      <c r="A442" s="62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13" ht="21" customHeight="1" x14ac:dyDescent="0.45">
      <c r="A443" s="62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13" ht="21" customHeight="1" x14ac:dyDescent="0.45">
      <c r="A444" s="62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13" ht="21" customHeight="1" x14ac:dyDescent="0.45">
      <c r="A445" s="62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13" ht="21" customHeight="1" x14ac:dyDescent="0.45">
      <c r="A446" s="62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13" ht="21" customHeight="1" x14ac:dyDescent="0.45">
      <c r="A447" s="62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13" ht="21" customHeight="1" x14ac:dyDescent="0.45">
      <c r="A448" s="62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ht="21" customHeight="1" x14ac:dyDescent="0.45">
      <c r="A449" s="62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ht="21" customHeight="1" x14ac:dyDescent="0.45">
      <c r="A450" s="62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ht="21" customHeight="1" x14ac:dyDescent="0.45">
      <c r="A451" s="62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ht="21" customHeight="1" x14ac:dyDescent="0.45">
      <c r="A452" s="62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ht="21" customHeight="1" x14ac:dyDescent="0.45">
      <c r="A453" s="62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ht="21" customHeight="1" x14ac:dyDescent="0.45">
      <c r="A454" s="62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ht="21" customHeight="1" x14ac:dyDescent="0.45">
      <c r="A455" s="62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ht="21" customHeight="1" x14ac:dyDescent="0.45">
      <c r="A456" s="62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ht="21" customHeight="1" x14ac:dyDescent="0.45">
      <c r="A457" s="62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ht="21" customHeight="1" x14ac:dyDescent="0.45">
      <c r="A458" s="62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ht="21" customHeight="1" x14ac:dyDescent="0.45">
      <c r="A459" s="62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ht="21" customHeight="1" x14ac:dyDescent="0.45">
      <c r="A460" s="62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</row>
    <row r="461" spans="1:13" ht="21" customHeight="1" x14ac:dyDescent="0.45">
      <c r="A461" s="62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1:13" ht="21" customHeight="1" x14ac:dyDescent="0.45">
      <c r="A462" s="62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</row>
    <row r="463" spans="1:13" ht="21" customHeight="1" x14ac:dyDescent="0.45">
      <c r="A463" s="62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</row>
    <row r="464" spans="1:13" ht="21" customHeight="1" x14ac:dyDescent="0.45">
      <c r="A464" s="62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</row>
    <row r="465" spans="1:13" ht="21" customHeight="1" x14ac:dyDescent="0.45">
      <c r="A465" s="62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3" ht="21" customHeight="1" x14ac:dyDescent="0.45">
      <c r="A466" s="62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</row>
    <row r="467" spans="1:13" ht="21" customHeight="1" x14ac:dyDescent="0.45">
      <c r="A467" s="62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</row>
    <row r="468" spans="1:13" ht="21" customHeight="1" x14ac:dyDescent="0.45">
      <c r="A468" s="62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</row>
    <row r="469" spans="1:13" ht="21" customHeight="1" x14ac:dyDescent="0.45">
      <c r="A469" s="62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</row>
    <row r="470" spans="1:13" ht="21" customHeight="1" x14ac:dyDescent="0.45">
      <c r="A470" s="62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</row>
    <row r="471" spans="1:13" ht="21" customHeight="1" x14ac:dyDescent="0.45">
      <c r="A471" s="62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</row>
    <row r="472" spans="1:13" ht="21" customHeight="1" x14ac:dyDescent="0.45">
      <c r="A472" s="62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3" ht="21" customHeight="1" x14ac:dyDescent="0.45">
      <c r="A473" s="62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</row>
    <row r="474" spans="1:13" ht="21" customHeight="1" x14ac:dyDescent="0.45">
      <c r="A474" s="62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</row>
    <row r="475" spans="1:13" ht="21" customHeight="1" x14ac:dyDescent="0.45">
      <c r="A475" s="62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</row>
    <row r="476" spans="1:13" ht="21" customHeight="1" x14ac:dyDescent="0.45">
      <c r="A476" s="62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1" customHeight="1" x14ac:dyDescent="0.45">
      <c r="A477" s="62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1" customHeight="1" x14ac:dyDescent="0.45">
      <c r="A478" s="62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</row>
    <row r="479" spans="1:13" ht="21" customHeight="1" x14ac:dyDescent="0.45">
      <c r="A479" s="62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</row>
    <row r="480" spans="1:13" ht="21" customHeight="1" x14ac:dyDescent="0.45">
      <c r="A480" s="62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</row>
    <row r="481" spans="1:13" ht="21" customHeight="1" x14ac:dyDescent="0.45">
      <c r="A481" s="62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</row>
    <row r="482" spans="1:13" ht="21" customHeight="1" x14ac:dyDescent="0.45">
      <c r="A482" s="62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</row>
    <row r="483" spans="1:13" ht="21" customHeight="1" x14ac:dyDescent="0.45">
      <c r="A483" s="62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</row>
    <row r="484" spans="1:13" ht="21" customHeight="1" x14ac:dyDescent="0.45">
      <c r="A484" s="62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</row>
    <row r="485" spans="1:13" ht="21" customHeight="1" x14ac:dyDescent="0.45">
      <c r="A485" s="62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</row>
    <row r="486" spans="1:13" ht="21" customHeight="1" x14ac:dyDescent="0.45">
      <c r="A486" s="62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</row>
    <row r="487" spans="1:13" ht="21" customHeight="1" x14ac:dyDescent="0.45">
      <c r="A487" s="62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</row>
    <row r="488" spans="1:13" ht="21" customHeight="1" x14ac:dyDescent="0.45">
      <c r="A488" s="62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</row>
    <row r="489" spans="1:13" ht="21" customHeight="1" x14ac:dyDescent="0.45">
      <c r="A489" s="62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13" ht="21" customHeight="1" x14ac:dyDescent="0.45">
      <c r="A490" s="62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</row>
    <row r="491" spans="1:13" ht="21" customHeight="1" x14ac:dyDescent="0.45">
      <c r="A491" s="62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</row>
    <row r="492" spans="1:13" ht="21" customHeight="1" x14ac:dyDescent="0.45">
      <c r="A492" s="62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</row>
    <row r="493" spans="1:13" ht="21" customHeight="1" x14ac:dyDescent="0.45">
      <c r="A493" s="62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</row>
    <row r="494" spans="1:13" ht="21" customHeight="1" x14ac:dyDescent="0.45">
      <c r="A494" s="62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13" ht="21" customHeight="1" x14ac:dyDescent="0.45">
      <c r="A495" s="62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1:13" ht="21" customHeight="1" x14ac:dyDescent="0.45">
      <c r="A496" s="62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</row>
    <row r="497" spans="1:13" ht="21" customHeight="1" x14ac:dyDescent="0.45">
      <c r="A497" s="62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1" customHeight="1" x14ac:dyDescent="0.45">
      <c r="A498" s="62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</row>
    <row r="499" spans="1:13" ht="21" customHeight="1" x14ac:dyDescent="0.45">
      <c r="A499" s="62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</row>
    <row r="500" spans="1:13" ht="21" customHeight="1" x14ac:dyDescent="0.45">
      <c r="A500" s="62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</row>
  </sheetData>
  <mergeCells count="6">
    <mergeCell ref="A3:B3"/>
    <mergeCell ref="A8:B8"/>
    <mergeCell ref="A7:B7"/>
    <mergeCell ref="A6:B6"/>
    <mergeCell ref="A5:B5"/>
    <mergeCell ref="A4:B4"/>
  </mergeCells>
  <conditionalFormatting sqref="C4:C8">
    <cfRule type="cellIs" dxfId="11" priority="1" operator="greaterThan">
      <formula>0</formula>
    </cfRule>
  </conditionalFormatting>
  <dataValidations count="1">
    <dataValidation type="list" allowBlank="1" showErrorMessage="1" sqref="C4:C8">
      <formula1>"มี,ไม่มี"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workbookViewId="0">
      <selection activeCell="G8" sqref="G8"/>
    </sheetView>
  </sheetViews>
  <sheetFormatPr defaultColWidth="17.25" defaultRowHeight="15" customHeight="1" x14ac:dyDescent="0.2"/>
  <cols>
    <col min="1" max="1" width="43.25" customWidth="1"/>
    <col min="2" max="2" width="22" customWidth="1"/>
    <col min="3" max="3" width="16" customWidth="1"/>
    <col min="4" max="4" width="2.25" hidden="1" customWidth="1"/>
    <col min="5" max="13" width="9" customWidth="1"/>
  </cols>
  <sheetData>
    <row r="1" spans="1:13" ht="21" customHeight="1" x14ac:dyDescent="0.45">
      <c r="A1" s="40" t="s">
        <v>156</v>
      </c>
      <c r="B1" s="62"/>
      <c r="C1" s="62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1" customHeight="1" x14ac:dyDescent="0.45">
      <c r="A2" s="41"/>
      <c r="B2" s="62"/>
      <c r="C2" s="62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1" customHeight="1" x14ac:dyDescent="0.45">
      <c r="A3" s="205" t="s">
        <v>149</v>
      </c>
      <c r="B3" s="160"/>
      <c r="C3" s="125" t="s">
        <v>105</v>
      </c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81.75" customHeight="1" x14ac:dyDescent="0.45">
      <c r="A4" s="201" t="s">
        <v>157</v>
      </c>
      <c r="B4" s="160"/>
      <c r="C4" s="122" t="str">
        <f>cds2.3!D26</f>
        <v>AUTO</v>
      </c>
      <c r="D4" s="41">
        <f>IF(RIGHT(C4,2)&lt;=30,1,0)</f>
        <v>0</v>
      </c>
      <c r="E4" s="41"/>
      <c r="F4" s="41"/>
      <c r="G4" s="41"/>
      <c r="H4" s="41"/>
      <c r="I4" s="41"/>
      <c r="J4" s="41"/>
      <c r="K4" s="41"/>
      <c r="L4" s="41"/>
      <c r="M4" s="41"/>
    </row>
    <row r="5" spans="1:13" ht="63" customHeight="1" x14ac:dyDescent="0.45">
      <c r="A5" s="201" t="s">
        <v>158</v>
      </c>
      <c r="B5" s="160"/>
      <c r="C5" s="126" t="str">
        <f>cds2.3!F26</f>
        <v>AUTO</v>
      </c>
      <c r="D5" s="41">
        <f>IF(C5=100,1,0)</f>
        <v>0</v>
      </c>
      <c r="E5" s="41"/>
      <c r="F5" s="41"/>
      <c r="G5" s="41"/>
      <c r="H5" s="41"/>
      <c r="I5" s="41"/>
      <c r="J5" s="41"/>
      <c r="K5" s="41"/>
      <c r="L5" s="41"/>
      <c r="M5" s="41"/>
    </row>
    <row r="6" spans="1:13" ht="63" customHeight="1" x14ac:dyDescent="0.45">
      <c r="A6" s="201" t="s">
        <v>159</v>
      </c>
      <c r="B6" s="160"/>
      <c r="C6" s="126" t="str">
        <f>cds2.3!H26</f>
        <v>AUTO</v>
      </c>
      <c r="D6" s="41">
        <f>IF(ISERROR(C6/B6),0,IF(C6&gt;=75,1))</f>
        <v>0</v>
      </c>
      <c r="E6" s="41"/>
      <c r="F6" s="41"/>
      <c r="G6" s="41"/>
      <c r="H6" s="41"/>
      <c r="I6" s="41"/>
      <c r="J6" s="41"/>
      <c r="K6" s="41"/>
      <c r="L6" s="41"/>
      <c r="M6" s="41"/>
    </row>
    <row r="7" spans="1:13" ht="83.25" customHeight="1" x14ac:dyDescent="0.45">
      <c r="A7" s="201" t="s">
        <v>160</v>
      </c>
      <c r="B7" s="160"/>
      <c r="C7" s="127" t="str">
        <f>cds2.3!B25</f>
        <v>AUTO</v>
      </c>
      <c r="D7" s="41">
        <f>IF(C7&lt;=10,1,0)</f>
        <v>0</v>
      </c>
      <c r="E7" s="41"/>
      <c r="F7" s="41"/>
      <c r="G7" s="41"/>
      <c r="H7" s="41"/>
      <c r="I7" s="41"/>
      <c r="J7" s="41"/>
      <c r="K7" s="41"/>
      <c r="L7" s="41"/>
      <c r="M7" s="41"/>
    </row>
    <row r="8" spans="1:13" ht="66.75" customHeight="1" x14ac:dyDescent="0.45">
      <c r="A8" s="201" t="s">
        <v>161</v>
      </c>
      <c r="B8" s="160"/>
      <c r="C8" s="126" t="str">
        <f>cds2.3!J26</f>
        <v>AUTO</v>
      </c>
      <c r="D8" s="41">
        <f>IF(ISERROR(C8/B8),0,IF(C8&gt;=5,1))</f>
        <v>0</v>
      </c>
      <c r="E8" s="41"/>
      <c r="F8" s="41"/>
      <c r="G8" s="41"/>
      <c r="H8" s="41"/>
      <c r="I8" s="41"/>
      <c r="J8" s="41"/>
      <c r="K8" s="41"/>
      <c r="L8" s="41"/>
      <c r="M8" s="41"/>
    </row>
    <row r="9" spans="1:13" ht="21" customHeight="1" x14ac:dyDescent="0.45">
      <c r="A9" s="41"/>
      <c r="B9" s="62"/>
      <c r="C9" s="62"/>
      <c r="D9" s="41">
        <f>SUM(D4:D8)</f>
        <v>0</v>
      </c>
      <c r="E9" s="41"/>
      <c r="F9" s="41"/>
      <c r="G9" s="41"/>
      <c r="H9" s="41"/>
      <c r="I9" s="41"/>
      <c r="J9" s="41"/>
      <c r="K9" s="41"/>
      <c r="L9" s="41"/>
      <c r="M9" s="41"/>
    </row>
    <row r="10" spans="1:13" ht="21" customHeight="1" x14ac:dyDescent="0.45">
      <c r="A10" s="99" t="s">
        <v>99</v>
      </c>
      <c r="B10" s="62"/>
      <c r="C10" s="62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21" customHeight="1" x14ac:dyDescent="0.45">
      <c r="A11" s="101" t="s">
        <v>112</v>
      </c>
      <c r="B11" s="101" t="s">
        <v>113</v>
      </c>
      <c r="C11" s="101" t="s">
        <v>99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21" customHeight="1" x14ac:dyDescent="0.45">
      <c r="A12" s="112" t="s">
        <v>162</v>
      </c>
      <c r="B12" s="29" t="s">
        <v>115</v>
      </c>
      <c r="C12" s="29" t="s">
        <v>116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21" customHeight="1" x14ac:dyDescent="0.45">
      <c r="A13" s="112" t="s">
        <v>163</v>
      </c>
      <c r="B13" s="29" t="s">
        <v>118</v>
      </c>
      <c r="C13" s="29" t="s">
        <v>119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21" customHeight="1" x14ac:dyDescent="0.45">
      <c r="A14" s="112" t="s">
        <v>164</v>
      </c>
      <c r="B14" s="29" t="s">
        <v>121</v>
      </c>
      <c r="C14" s="29" t="s">
        <v>122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1" customHeight="1" x14ac:dyDescent="0.45">
      <c r="A15" s="112" t="s">
        <v>165</v>
      </c>
      <c r="B15" s="29" t="s">
        <v>124</v>
      </c>
      <c r="C15" s="29" t="s">
        <v>125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21" customHeight="1" x14ac:dyDescent="0.45">
      <c r="A16" s="112" t="s">
        <v>166</v>
      </c>
      <c r="B16" s="29" t="s">
        <v>127</v>
      </c>
      <c r="C16" s="29" t="s">
        <v>128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21" customHeight="1" x14ac:dyDescent="0.45">
      <c r="A17" s="41"/>
      <c r="B17" s="62"/>
      <c r="C17" s="62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21" customHeight="1" x14ac:dyDescent="0.45">
      <c r="A18" s="104" t="s">
        <v>129</v>
      </c>
      <c r="B18" s="62"/>
      <c r="C18" s="62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21" customHeight="1" x14ac:dyDescent="0.45">
      <c r="A19" s="128" t="s">
        <v>112</v>
      </c>
      <c r="B19" s="101" t="s">
        <v>113</v>
      </c>
      <c r="C19" s="101" t="s">
        <v>99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21" customHeight="1" x14ac:dyDescent="0.45">
      <c r="A20" s="123">
        <f>IF(D9=5,A12,IF(D9=4,A13,IF(D9=3,A14,IF(D9=2,A15,IF(D9=1,A16,0)))))</f>
        <v>0</v>
      </c>
      <c r="B20" s="29">
        <f>D9</f>
        <v>0</v>
      </c>
      <c r="C20" s="29" t="str">
        <f>IF(B20=5,"ดีมาก",IF(B20=4,"ดี",IF(B20=3,"พอใช้",IF(B20=2,"ต้องปรับปรุง",IF(B20=1,"ต้องปรับปรุงเร่งด่วน","ไม่มีผลการดำเนินงาน")))))</f>
        <v>ไม่มีผลการดำเนินงาน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21" customHeight="1" x14ac:dyDescent="0.45">
      <c r="A21" s="41"/>
      <c r="B21" s="62"/>
      <c r="C21" s="62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21" customHeight="1" x14ac:dyDescent="0.45">
      <c r="A22" s="41"/>
      <c r="B22" s="62"/>
      <c r="C22" s="62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21" customHeight="1" x14ac:dyDescent="0.45">
      <c r="A23" s="41"/>
      <c r="B23" s="62"/>
      <c r="C23" s="62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21" customHeight="1" x14ac:dyDescent="0.45">
      <c r="A24" s="41"/>
      <c r="B24" s="62"/>
      <c r="C24" s="62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21" customHeight="1" x14ac:dyDescent="0.45">
      <c r="A25" s="41"/>
      <c r="B25" s="62"/>
      <c r="C25" s="62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21" customHeight="1" x14ac:dyDescent="0.45">
      <c r="A26" s="41"/>
      <c r="B26" s="62"/>
      <c r="C26" s="62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21" customHeight="1" x14ac:dyDescent="0.45">
      <c r="A27" s="41"/>
      <c r="B27" s="62"/>
      <c r="C27" s="62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21" customHeight="1" x14ac:dyDescent="0.45">
      <c r="A28" s="41"/>
      <c r="B28" s="62"/>
      <c r="C28" s="62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21" customHeight="1" x14ac:dyDescent="0.45">
      <c r="A29" s="41"/>
      <c r="B29" s="62"/>
      <c r="C29" s="62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21" customHeight="1" x14ac:dyDescent="0.45">
      <c r="A30" s="41"/>
      <c r="B30" s="62"/>
      <c r="C30" s="62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21" customHeight="1" x14ac:dyDescent="0.45">
      <c r="A31" s="41"/>
      <c r="B31" s="62"/>
      <c r="C31" s="62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21" customHeight="1" x14ac:dyDescent="0.45">
      <c r="A32" s="41"/>
      <c r="B32" s="62"/>
      <c r="C32" s="62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21" customHeight="1" x14ac:dyDescent="0.45">
      <c r="A33" s="41"/>
      <c r="B33" s="62"/>
      <c r="C33" s="62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21" customHeight="1" x14ac:dyDescent="0.45">
      <c r="A34" s="41"/>
      <c r="B34" s="62"/>
      <c r="C34" s="62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21" customHeight="1" x14ac:dyDescent="0.45">
      <c r="A35" s="41"/>
      <c r="B35" s="62"/>
      <c r="C35" s="62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21" customHeight="1" x14ac:dyDescent="0.45">
      <c r="A36" s="41"/>
      <c r="B36" s="62"/>
      <c r="C36" s="62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21" customHeight="1" x14ac:dyDescent="0.45">
      <c r="A37" s="41"/>
      <c r="B37" s="62"/>
      <c r="C37" s="62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21" customHeight="1" x14ac:dyDescent="0.45">
      <c r="A38" s="41"/>
      <c r="B38" s="62"/>
      <c r="C38" s="62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21" customHeight="1" x14ac:dyDescent="0.45">
      <c r="A39" s="41"/>
      <c r="B39" s="62"/>
      <c r="C39" s="62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21" customHeight="1" x14ac:dyDescent="0.45">
      <c r="A40" s="41"/>
      <c r="B40" s="62"/>
      <c r="C40" s="62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21" customHeight="1" x14ac:dyDescent="0.45">
      <c r="A41" s="41"/>
      <c r="B41" s="62"/>
      <c r="C41" s="62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21" customHeight="1" x14ac:dyDescent="0.45">
      <c r="A42" s="41"/>
      <c r="B42" s="62"/>
      <c r="C42" s="62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21" customHeight="1" x14ac:dyDescent="0.45">
      <c r="A43" s="41"/>
      <c r="B43" s="62"/>
      <c r="C43" s="62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21" customHeight="1" x14ac:dyDescent="0.45">
      <c r="A44" s="41"/>
      <c r="B44" s="62"/>
      <c r="C44" s="62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21" customHeight="1" x14ac:dyDescent="0.45">
      <c r="A45" s="41"/>
      <c r="B45" s="62"/>
      <c r="C45" s="62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21" customHeight="1" x14ac:dyDescent="0.45">
      <c r="A46" s="41"/>
      <c r="B46" s="62"/>
      <c r="C46" s="62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1" customHeight="1" x14ac:dyDescent="0.45">
      <c r="A47" s="41"/>
      <c r="B47" s="62"/>
      <c r="C47" s="62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21" customHeight="1" x14ac:dyDescent="0.45">
      <c r="A48" s="41"/>
      <c r="B48" s="62"/>
      <c r="C48" s="62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21" customHeight="1" x14ac:dyDescent="0.45">
      <c r="A49" s="41"/>
      <c r="B49" s="62"/>
      <c r="C49" s="62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21" customHeight="1" x14ac:dyDescent="0.45">
      <c r="A50" s="41"/>
      <c r="B50" s="62"/>
      <c r="C50" s="62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21" customHeight="1" x14ac:dyDescent="0.45">
      <c r="A51" s="41"/>
      <c r="B51" s="62"/>
      <c r="C51" s="62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21" customHeight="1" x14ac:dyDescent="0.45">
      <c r="A52" s="41"/>
      <c r="B52" s="62"/>
      <c r="C52" s="62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21" customHeight="1" x14ac:dyDescent="0.45">
      <c r="A53" s="41"/>
      <c r="B53" s="62"/>
      <c r="C53" s="62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21" customHeight="1" x14ac:dyDescent="0.45">
      <c r="A54" s="41"/>
      <c r="B54" s="62"/>
      <c r="C54" s="62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21" customHeight="1" x14ac:dyDescent="0.45">
      <c r="A55" s="41"/>
      <c r="B55" s="62"/>
      <c r="C55" s="62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21" customHeight="1" x14ac:dyDescent="0.45">
      <c r="A56" s="41"/>
      <c r="B56" s="62"/>
      <c r="C56" s="62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21" customHeight="1" x14ac:dyDescent="0.45">
      <c r="A57" s="41"/>
      <c r="B57" s="62"/>
      <c r="C57" s="62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1" customHeight="1" x14ac:dyDescent="0.45">
      <c r="A58" s="41"/>
      <c r="B58" s="62"/>
      <c r="C58" s="62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21" customHeight="1" x14ac:dyDescent="0.45">
      <c r="A59" s="41"/>
      <c r="B59" s="62"/>
      <c r="C59" s="62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21" customHeight="1" x14ac:dyDescent="0.45">
      <c r="A60" s="41"/>
      <c r="B60" s="62"/>
      <c r="C60" s="62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21" customHeight="1" x14ac:dyDescent="0.45">
      <c r="A61" s="41"/>
      <c r="B61" s="62"/>
      <c r="C61" s="62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21" customHeight="1" x14ac:dyDescent="0.45">
      <c r="A62" s="41"/>
      <c r="B62" s="62"/>
      <c r="C62" s="62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21" customHeight="1" x14ac:dyDescent="0.45">
      <c r="A63" s="41"/>
      <c r="B63" s="62"/>
      <c r="C63" s="62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21" customHeight="1" x14ac:dyDescent="0.45">
      <c r="A64" s="41"/>
      <c r="B64" s="62"/>
      <c r="C64" s="62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21" customHeight="1" x14ac:dyDescent="0.45">
      <c r="A65" s="41"/>
      <c r="B65" s="62"/>
      <c r="C65" s="62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21" customHeight="1" x14ac:dyDescent="0.45">
      <c r="A66" s="41"/>
      <c r="B66" s="62"/>
      <c r="C66" s="62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1" customHeight="1" x14ac:dyDescent="0.45">
      <c r="A67" s="41"/>
      <c r="B67" s="62"/>
      <c r="C67" s="62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21" customHeight="1" x14ac:dyDescent="0.45">
      <c r="A68" s="41"/>
      <c r="B68" s="62"/>
      <c r="C68" s="62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21" customHeight="1" x14ac:dyDescent="0.45">
      <c r="A69" s="41"/>
      <c r="B69" s="62"/>
      <c r="C69" s="62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21" customHeight="1" x14ac:dyDescent="0.45">
      <c r="A70" s="41"/>
      <c r="B70" s="62"/>
      <c r="C70" s="62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21" customHeight="1" x14ac:dyDescent="0.45">
      <c r="A71" s="41"/>
      <c r="B71" s="62"/>
      <c r="C71" s="62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21" customHeight="1" x14ac:dyDescent="0.45">
      <c r="A72" s="41"/>
      <c r="B72" s="62"/>
      <c r="C72" s="62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21" customHeight="1" x14ac:dyDescent="0.45">
      <c r="A73" s="41"/>
      <c r="B73" s="62"/>
      <c r="C73" s="62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21" customHeight="1" x14ac:dyDescent="0.45">
      <c r="A74" s="41"/>
      <c r="B74" s="62"/>
      <c r="C74" s="62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21" customHeight="1" x14ac:dyDescent="0.45">
      <c r="A75" s="41"/>
      <c r="B75" s="62"/>
      <c r="C75" s="62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21" customHeight="1" x14ac:dyDescent="0.45">
      <c r="A76" s="41"/>
      <c r="B76" s="62"/>
      <c r="C76" s="62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21" customHeight="1" x14ac:dyDescent="0.45">
      <c r="A77" s="41"/>
      <c r="B77" s="62"/>
      <c r="C77" s="62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21" customHeight="1" x14ac:dyDescent="0.45">
      <c r="A78" s="41"/>
      <c r="B78" s="62"/>
      <c r="C78" s="62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21" customHeight="1" x14ac:dyDescent="0.45">
      <c r="A79" s="41"/>
      <c r="B79" s="62"/>
      <c r="C79" s="62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21" customHeight="1" x14ac:dyDescent="0.45">
      <c r="A80" s="41"/>
      <c r="B80" s="62"/>
      <c r="C80" s="62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21" customHeight="1" x14ac:dyDescent="0.45">
      <c r="A81" s="41"/>
      <c r="B81" s="62"/>
      <c r="C81" s="62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21" customHeight="1" x14ac:dyDescent="0.45">
      <c r="A82" s="41"/>
      <c r="B82" s="62"/>
      <c r="C82" s="62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21" customHeight="1" x14ac:dyDescent="0.45">
      <c r="A83" s="41"/>
      <c r="B83" s="62"/>
      <c r="C83" s="62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21" customHeight="1" x14ac:dyDescent="0.45">
      <c r="A84" s="41"/>
      <c r="B84" s="62"/>
      <c r="C84" s="62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21" customHeight="1" x14ac:dyDescent="0.45">
      <c r="A85" s="41"/>
      <c r="B85" s="62"/>
      <c r="C85" s="62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21" customHeight="1" x14ac:dyDescent="0.45">
      <c r="A86" s="41"/>
      <c r="B86" s="62"/>
      <c r="C86" s="62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21" customHeight="1" x14ac:dyDescent="0.45">
      <c r="A87" s="41"/>
      <c r="B87" s="62"/>
      <c r="C87" s="62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ht="21" customHeight="1" x14ac:dyDescent="0.45">
      <c r="A88" s="41"/>
      <c r="B88" s="62"/>
      <c r="C88" s="62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ht="21" customHeight="1" x14ac:dyDescent="0.45">
      <c r="A89" s="41"/>
      <c r="B89" s="62"/>
      <c r="C89" s="62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21" customHeight="1" x14ac:dyDescent="0.45">
      <c r="A90" s="41"/>
      <c r="B90" s="62"/>
      <c r="C90" s="62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21" customHeight="1" x14ac:dyDescent="0.45">
      <c r="A91" s="41"/>
      <c r="B91" s="62"/>
      <c r="C91" s="62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21" customHeight="1" x14ac:dyDescent="0.45">
      <c r="A92" s="41"/>
      <c r="B92" s="62"/>
      <c r="C92" s="62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21" customHeight="1" x14ac:dyDescent="0.45">
      <c r="A93" s="41"/>
      <c r="B93" s="62"/>
      <c r="C93" s="62"/>
      <c r="D93" s="41"/>
      <c r="E93" s="41"/>
      <c r="F93" s="41"/>
      <c r="G93" s="41"/>
      <c r="H93" s="41"/>
      <c r="I93" s="41"/>
      <c r="J93" s="41"/>
      <c r="K93" s="41"/>
      <c r="L93" s="41"/>
      <c r="M93" s="41"/>
    </row>
    <row r="94" spans="1:13" ht="21" customHeight="1" x14ac:dyDescent="0.45">
      <c r="A94" s="41"/>
      <c r="B94" s="62"/>
      <c r="C94" s="62"/>
      <c r="D94" s="41"/>
      <c r="E94" s="41"/>
      <c r="F94" s="41"/>
      <c r="G94" s="41"/>
      <c r="H94" s="41"/>
      <c r="I94" s="41"/>
      <c r="J94" s="41"/>
      <c r="K94" s="41"/>
      <c r="L94" s="41"/>
      <c r="M94" s="41"/>
    </row>
    <row r="95" spans="1:13" ht="21" customHeight="1" x14ac:dyDescent="0.45">
      <c r="A95" s="41"/>
      <c r="B95" s="62"/>
      <c r="C95" s="62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spans="1:13" ht="21" customHeight="1" x14ac:dyDescent="0.45">
      <c r="A96" s="41"/>
      <c r="B96" s="62"/>
      <c r="C96" s="62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21" customHeight="1" x14ac:dyDescent="0.45">
      <c r="A97" s="41"/>
      <c r="B97" s="62"/>
      <c r="C97" s="62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8" spans="1:13" ht="21" customHeight="1" x14ac:dyDescent="0.45">
      <c r="A98" s="41"/>
      <c r="B98" s="62"/>
      <c r="C98" s="62"/>
      <c r="D98" s="41"/>
      <c r="E98" s="41"/>
      <c r="F98" s="41"/>
      <c r="G98" s="41"/>
      <c r="H98" s="41"/>
      <c r="I98" s="41"/>
      <c r="J98" s="41"/>
      <c r="K98" s="41"/>
      <c r="L98" s="41"/>
      <c r="M98" s="41"/>
    </row>
    <row r="99" spans="1:13" ht="21" customHeight="1" x14ac:dyDescent="0.45">
      <c r="A99" s="41"/>
      <c r="B99" s="62"/>
      <c r="C99" s="62"/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21" customHeight="1" x14ac:dyDescent="0.45">
      <c r="A100" s="41"/>
      <c r="B100" s="62"/>
      <c r="C100" s="62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ht="21" customHeight="1" x14ac:dyDescent="0.45">
      <c r="A101" s="41"/>
      <c r="B101" s="62"/>
      <c r="C101" s="62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21" customHeight="1" x14ac:dyDescent="0.45">
      <c r="A102" s="41"/>
      <c r="B102" s="62"/>
      <c r="C102" s="62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21" customHeight="1" x14ac:dyDescent="0.45">
      <c r="A103" s="41"/>
      <c r="B103" s="62"/>
      <c r="C103" s="62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ht="21" customHeight="1" x14ac:dyDescent="0.45">
      <c r="A104" s="41"/>
      <c r="B104" s="62"/>
      <c r="C104" s="62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21" customHeight="1" x14ac:dyDescent="0.45">
      <c r="A105" s="41"/>
      <c r="B105" s="62"/>
      <c r="C105" s="62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21" customHeight="1" x14ac:dyDescent="0.45">
      <c r="A106" s="41"/>
      <c r="B106" s="62"/>
      <c r="C106" s="62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21" customHeight="1" x14ac:dyDescent="0.45">
      <c r="A107" s="41"/>
      <c r="B107" s="62"/>
      <c r="C107" s="62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21" customHeight="1" x14ac:dyDescent="0.45">
      <c r="A108" s="41"/>
      <c r="B108" s="62"/>
      <c r="C108" s="62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21" customHeight="1" x14ac:dyDescent="0.45">
      <c r="A109" s="41"/>
      <c r="B109" s="62"/>
      <c r="C109" s="62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21" customHeight="1" x14ac:dyDescent="0.45">
      <c r="A110" s="41"/>
      <c r="B110" s="62"/>
      <c r="C110" s="62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21" customHeight="1" x14ac:dyDescent="0.45">
      <c r="A111" s="41"/>
      <c r="B111" s="62"/>
      <c r="C111" s="62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21" customHeight="1" x14ac:dyDescent="0.45">
      <c r="A112" s="41"/>
      <c r="B112" s="62"/>
      <c r="C112" s="62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21" customHeight="1" x14ac:dyDescent="0.45">
      <c r="A113" s="41"/>
      <c r="B113" s="62"/>
      <c r="C113" s="62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21" customHeight="1" x14ac:dyDescent="0.45">
      <c r="A114" s="41"/>
      <c r="B114" s="62"/>
      <c r="C114" s="62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21" customHeight="1" x14ac:dyDescent="0.45">
      <c r="A115" s="41"/>
      <c r="B115" s="62"/>
      <c r="C115" s="62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21" customHeight="1" x14ac:dyDescent="0.45">
      <c r="A116" s="41"/>
      <c r="B116" s="62"/>
      <c r="C116" s="62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21" customHeight="1" x14ac:dyDescent="0.45">
      <c r="A117" s="41"/>
      <c r="B117" s="62"/>
      <c r="C117" s="62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21" customHeight="1" x14ac:dyDescent="0.45">
      <c r="A118" s="41"/>
      <c r="B118" s="62"/>
      <c r="C118" s="62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21" customHeight="1" x14ac:dyDescent="0.45">
      <c r="A119" s="41"/>
      <c r="B119" s="62"/>
      <c r="C119" s="62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21" customHeight="1" x14ac:dyDescent="0.45">
      <c r="A120" s="41"/>
      <c r="B120" s="62"/>
      <c r="C120" s="62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21" customHeight="1" x14ac:dyDescent="0.45">
      <c r="A121" s="41"/>
      <c r="B121" s="62"/>
      <c r="C121" s="62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21" customHeight="1" x14ac:dyDescent="0.45">
      <c r="A122" s="41"/>
      <c r="B122" s="62"/>
      <c r="C122" s="62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21" customHeight="1" x14ac:dyDescent="0.45">
      <c r="A123" s="41"/>
      <c r="B123" s="62"/>
      <c r="C123" s="62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21" customHeight="1" x14ac:dyDescent="0.45">
      <c r="A124" s="41"/>
      <c r="B124" s="62"/>
      <c r="C124" s="62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21" customHeight="1" x14ac:dyDescent="0.45">
      <c r="A125" s="41"/>
      <c r="B125" s="62"/>
      <c r="C125" s="62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21" customHeight="1" x14ac:dyDescent="0.45">
      <c r="A126" s="41"/>
      <c r="B126" s="62"/>
      <c r="C126" s="62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1" customHeight="1" x14ac:dyDescent="0.45">
      <c r="A127" s="41"/>
      <c r="B127" s="62"/>
      <c r="C127" s="62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21" customHeight="1" x14ac:dyDescent="0.45">
      <c r="A128" s="41"/>
      <c r="B128" s="62"/>
      <c r="C128" s="62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21" customHeight="1" x14ac:dyDescent="0.45">
      <c r="A129" s="41"/>
      <c r="B129" s="62"/>
      <c r="C129" s="62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21" customHeight="1" x14ac:dyDescent="0.45">
      <c r="A130" s="41"/>
      <c r="B130" s="62"/>
      <c r="C130" s="62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21" customHeight="1" x14ac:dyDescent="0.45">
      <c r="A131" s="41"/>
      <c r="B131" s="62"/>
      <c r="C131" s="62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21" customHeight="1" x14ac:dyDescent="0.45">
      <c r="A132" s="41"/>
      <c r="B132" s="62"/>
      <c r="C132" s="62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21" customHeight="1" x14ac:dyDescent="0.45">
      <c r="A133" s="41"/>
      <c r="B133" s="62"/>
      <c r="C133" s="62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21" customHeight="1" x14ac:dyDescent="0.45">
      <c r="A134" s="41"/>
      <c r="B134" s="62"/>
      <c r="C134" s="62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21" customHeight="1" x14ac:dyDescent="0.45">
      <c r="A135" s="41"/>
      <c r="B135" s="62"/>
      <c r="C135" s="62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21" customHeight="1" x14ac:dyDescent="0.45">
      <c r="A136" s="41"/>
      <c r="B136" s="62"/>
      <c r="C136" s="62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21" customHeight="1" x14ac:dyDescent="0.45">
      <c r="A137" s="41"/>
      <c r="B137" s="62"/>
      <c r="C137" s="62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21" customHeight="1" x14ac:dyDescent="0.45">
      <c r="A138" s="41"/>
      <c r="B138" s="62"/>
      <c r="C138" s="62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21" customHeight="1" x14ac:dyDescent="0.45">
      <c r="A139" s="41"/>
      <c r="B139" s="62"/>
      <c r="C139" s="62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21" customHeight="1" x14ac:dyDescent="0.45">
      <c r="A140" s="41"/>
      <c r="B140" s="62"/>
      <c r="C140" s="62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21" customHeight="1" x14ac:dyDescent="0.45">
      <c r="A141" s="41"/>
      <c r="B141" s="62"/>
      <c r="C141" s="62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21" customHeight="1" x14ac:dyDescent="0.45">
      <c r="A142" s="41"/>
      <c r="B142" s="62"/>
      <c r="C142" s="62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21" customHeight="1" x14ac:dyDescent="0.45">
      <c r="A143" s="41"/>
      <c r="B143" s="62"/>
      <c r="C143" s="62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21" customHeight="1" x14ac:dyDescent="0.45">
      <c r="A144" s="41"/>
      <c r="B144" s="62"/>
      <c r="C144" s="62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21" customHeight="1" x14ac:dyDescent="0.45">
      <c r="A145" s="41"/>
      <c r="B145" s="62"/>
      <c r="C145" s="62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21" customHeight="1" x14ac:dyDescent="0.45">
      <c r="A146" s="41"/>
      <c r="B146" s="62"/>
      <c r="C146" s="62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21" customHeight="1" x14ac:dyDescent="0.45">
      <c r="A147" s="41"/>
      <c r="B147" s="62"/>
      <c r="C147" s="62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1" customHeight="1" x14ac:dyDescent="0.45">
      <c r="A148" s="41"/>
      <c r="B148" s="62"/>
      <c r="C148" s="62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21" customHeight="1" x14ac:dyDescent="0.45">
      <c r="A149" s="41"/>
      <c r="B149" s="62"/>
      <c r="C149" s="62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21" customHeight="1" x14ac:dyDescent="0.45">
      <c r="A150" s="41"/>
      <c r="B150" s="62"/>
      <c r="C150" s="62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21" customHeight="1" x14ac:dyDescent="0.45">
      <c r="A151" s="41"/>
      <c r="B151" s="62"/>
      <c r="C151" s="62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21" customHeight="1" x14ac:dyDescent="0.45">
      <c r="A152" s="41"/>
      <c r="B152" s="62"/>
      <c r="C152" s="62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21" customHeight="1" x14ac:dyDescent="0.45">
      <c r="A153" s="41"/>
      <c r="B153" s="62"/>
      <c r="C153" s="62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21" customHeight="1" x14ac:dyDescent="0.45">
      <c r="A154" s="41"/>
      <c r="B154" s="62"/>
      <c r="C154" s="62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21" customHeight="1" x14ac:dyDescent="0.45">
      <c r="A155" s="41"/>
      <c r="B155" s="62"/>
      <c r="C155" s="62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21" customHeight="1" x14ac:dyDescent="0.45">
      <c r="A156" s="41"/>
      <c r="B156" s="62"/>
      <c r="C156" s="62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21" customHeight="1" x14ac:dyDescent="0.45">
      <c r="A157" s="41"/>
      <c r="B157" s="62"/>
      <c r="C157" s="62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21" customHeight="1" x14ac:dyDescent="0.45">
      <c r="A158" s="41"/>
      <c r="B158" s="62"/>
      <c r="C158" s="62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21" customHeight="1" x14ac:dyDescent="0.45">
      <c r="A159" s="41"/>
      <c r="B159" s="62"/>
      <c r="C159" s="62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21" customHeight="1" x14ac:dyDescent="0.45">
      <c r="A160" s="41"/>
      <c r="B160" s="62"/>
      <c r="C160" s="62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21" customHeight="1" x14ac:dyDescent="0.45">
      <c r="A161" s="41"/>
      <c r="B161" s="62"/>
      <c r="C161" s="62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21" customHeight="1" x14ac:dyDescent="0.45">
      <c r="A162" s="41"/>
      <c r="B162" s="62"/>
      <c r="C162" s="62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21" customHeight="1" x14ac:dyDescent="0.45">
      <c r="A163" s="41"/>
      <c r="B163" s="62"/>
      <c r="C163" s="62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21" customHeight="1" x14ac:dyDescent="0.45">
      <c r="A164" s="41"/>
      <c r="B164" s="62"/>
      <c r="C164" s="62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21" customHeight="1" x14ac:dyDescent="0.45">
      <c r="A165" s="41"/>
      <c r="B165" s="62"/>
      <c r="C165" s="62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21" customHeight="1" x14ac:dyDescent="0.45">
      <c r="A166" s="41"/>
      <c r="B166" s="62"/>
      <c r="C166" s="62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21" customHeight="1" x14ac:dyDescent="0.45">
      <c r="A167" s="41"/>
      <c r="B167" s="62"/>
      <c r="C167" s="62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21" customHeight="1" x14ac:dyDescent="0.45">
      <c r="A168" s="41"/>
      <c r="B168" s="62"/>
      <c r="C168" s="62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21" customHeight="1" x14ac:dyDescent="0.45">
      <c r="A169" s="41"/>
      <c r="B169" s="62"/>
      <c r="C169" s="62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21" customHeight="1" x14ac:dyDescent="0.45">
      <c r="A170" s="41"/>
      <c r="B170" s="62"/>
      <c r="C170" s="62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21" customHeight="1" x14ac:dyDescent="0.45">
      <c r="A171" s="41"/>
      <c r="B171" s="62"/>
      <c r="C171" s="62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21" customHeight="1" x14ac:dyDescent="0.45">
      <c r="A172" s="41"/>
      <c r="B172" s="62"/>
      <c r="C172" s="62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21" customHeight="1" x14ac:dyDescent="0.45">
      <c r="A173" s="41"/>
      <c r="B173" s="62"/>
      <c r="C173" s="62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21" customHeight="1" x14ac:dyDescent="0.45">
      <c r="A174" s="41"/>
      <c r="B174" s="62"/>
      <c r="C174" s="62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21" customHeight="1" x14ac:dyDescent="0.45">
      <c r="A175" s="41"/>
      <c r="B175" s="62"/>
      <c r="C175" s="62"/>
      <c r="D175" s="41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21" customHeight="1" x14ac:dyDescent="0.45">
      <c r="A176" s="41"/>
      <c r="B176" s="62"/>
      <c r="C176" s="62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21" customHeight="1" x14ac:dyDescent="0.45">
      <c r="A177" s="41"/>
      <c r="B177" s="62"/>
      <c r="C177" s="62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21" customHeight="1" x14ac:dyDescent="0.45">
      <c r="A178" s="41"/>
      <c r="B178" s="62"/>
      <c r="C178" s="62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21" customHeight="1" x14ac:dyDescent="0.45">
      <c r="A179" s="41"/>
      <c r="B179" s="62"/>
      <c r="C179" s="62"/>
      <c r="D179" s="41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21" customHeight="1" x14ac:dyDescent="0.45">
      <c r="A180" s="41"/>
      <c r="B180" s="62"/>
      <c r="C180" s="62"/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21" customHeight="1" x14ac:dyDescent="0.45">
      <c r="A181" s="41"/>
      <c r="B181" s="62"/>
      <c r="C181" s="62"/>
      <c r="D181" s="41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21" customHeight="1" x14ac:dyDescent="0.45">
      <c r="A182" s="41"/>
      <c r="B182" s="62"/>
      <c r="C182" s="62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21" customHeight="1" x14ac:dyDescent="0.45">
      <c r="A183" s="41"/>
      <c r="B183" s="62"/>
      <c r="C183" s="62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21" customHeight="1" x14ac:dyDescent="0.45">
      <c r="A184" s="41"/>
      <c r="B184" s="62"/>
      <c r="C184" s="62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21" customHeight="1" x14ac:dyDescent="0.45">
      <c r="A185" s="41"/>
      <c r="B185" s="62"/>
      <c r="C185" s="62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21" customHeight="1" x14ac:dyDescent="0.45">
      <c r="A186" s="41"/>
      <c r="B186" s="62"/>
      <c r="C186" s="62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21" customHeight="1" x14ac:dyDescent="0.45">
      <c r="A187" s="41"/>
      <c r="B187" s="62"/>
      <c r="C187" s="62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21" customHeight="1" x14ac:dyDescent="0.45">
      <c r="A188" s="41"/>
      <c r="B188" s="62"/>
      <c r="C188" s="62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21" customHeight="1" x14ac:dyDescent="0.45">
      <c r="A189" s="41"/>
      <c r="B189" s="62"/>
      <c r="C189" s="62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21" customHeight="1" x14ac:dyDescent="0.45">
      <c r="A190" s="41"/>
      <c r="B190" s="62"/>
      <c r="C190" s="62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21" customHeight="1" x14ac:dyDescent="0.45">
      <c r="A191" s="41"/>
      <c r="B191" s="62"/>
      <c r="C191" s="62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21" customHeight="1" x14ac:dyDescent="0.45">
      <c r="A192" s="41"/>
      <c r="B192" s="62"/>
      <c r="C192" s="62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21" customHeight="1" x14ac:dyDescent="0.45">
      <c r="A193" s="41"/>
      <c r="B193" s="62"/>
      <c r="C193" s="62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21" customHeight="1" x14ac:dyDescent="0.45">
      <c r="A194" s="41"/>
      <c r="B194" s="62"/>
      <c r="C194" s="62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21" customHeight="1" x14ac:dyDescent="0.45">
      <c r="A195" s="41"/>
      <c r="B195" s="62"/>
      <c r="C195" s="62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21" customHeight="1" x14ac:dyDescent="0.45">
      <c r="A196" s="41"/>
      <c r="B196" s="62"/>
      <c r="C196" s="62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3" ht="21" customHeight="1" x14ac:dyDescent="0.45">
      <c r="A197" s="41"/>
      <c r="B197" s="62"/>
      <c r="C197" s="62"/>
      <c r="D197" s="41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3" ht="21" customHeight="1" x14ac:dyDescent="0.45">
      <c r="A198" s="41"/>
      <c r="B198" s="62"/>
      <c r="C198" s="62"/>
      <c r="D198" s="41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3" ht="21" customHeight="1" x14ac:dyDescent="0.45">
      <c r="A199" s="41"/>
      <c r="B199" s="62"/>
      <c r="C199" s="62"/>
      <c r="D199" s="41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3" ht="21" customHeight="1" x14ac:dyDescent="0.45">
      <c r="A200" s="41"/>
      <c r="B200" s="62"/>
      <c r="C200" s="62"/>
      <c r="D200" s="41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3" ht="21" customHeight="1" x14ac:dyDescent="0.45">
      <c r="A201" s="41"/>
      <c r="B201" s="62"/>
      <c r="C201" s="62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ht="21" customHeight="1" x14ac:dyDescent="0.45">
      <c r="A202" s="41"/>
      <c r="B202" s="62"/>
      <c r="C202" s="62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3" ht="21" customHeight="1" x14ac:dyDescent="0.45">
      <c r="A203" s="41"/>
      <c r="B203" s="62"/>
      <c r="C203" s="62"/>
      <c r="D203" s="41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3" ht="21" customHeight="1" x14ac:dyDescent="0.45">
      <c r="A204" s="41"/>
      <c r="B204" s="62"/>
      <c r="C204" s="62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3" ht="21" customHeight="1" x14ac:dyDescent="0.45">
      <c r="A205" s="41"/>
      <c r="B205" s="62"/>
      <c r="C205" s="62"/>
      <c r="D205" s="41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ht="21" customHeight="1" x14ac:dyDescent="0.45">
      <c r="A206" s="41"/>
      <c r="B206" s="62"/>
      <c r="C206" s="62"/>
      <c r="D206" s="41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1:13" ht="21" customHeight="1" x14ac:dyDescent="0.45">
      <c r="A207" s="41"/>
      <c r="B207" s="62"/>
      <c r="C207" s="62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1" customHeight="1" x14ac:dyDescent="0.45">
      <c r="A208" s="41"/>
      <c r="B208" s="62"/>
      <c r="C208" s="62"/>
      <c r="D208" s="41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1:13" ht="21" customHeight="1" x14ac:dyDescent="0.45">
      <c r="A209" s="41"/>
      <c r="B209" s="62"/>
      <c r="C209" s="62"/>
      <c r="D209" s="41"/>
      <c r="E209" s="41"/>
      <c r="F209" s="41"/>
      <c r="G209" s="41"/>
      <c r="H209" s="41"/>
      <c r="I209" s="41"/>
      <c r="J209" s="41"/>
      <c r="K209" s="41"/>
      <c r="L209" s="41"/>
      <c r="M209" s="41"/>
    </row>
    <row r="210" spans="1:13" ht="21" customHeight="1" x14ac:dyDescent="0.45">
      <c r="A210" s="41"/>
      <c r="B210" s="62"/>
      <c r="C210" s="62"/>
      <c r="D210" s="41"/>
      <c r="E210" s="41"/>
      <c r="F210" s="41"/>
      <c r="G210" s="41"/>
      <c r="H210" s="41"/>
      <c r="I210" s="41"/>
      <c r="J210" s="41"/>
      <c r="K210" s="41"/>
      <c r="L210" s="41"/>
      <c r="M210" s="41"/>
    </row>
    <row r="211" spans="1:13" ht="21" customHeight="1" x14ac:dyDescent="0.45">
      <c r="A211" s="41"/>
      <c r="B211" s="62"/>
      <c r="C211" s="62"/>
      <c r="D211" s="41"/>
      <c r="E211" s="41"/>
      <c r="F211" s="41"/>
      <c r="G211" s="41"/>
      <c r="H211" s="41"/>
      <c r="I211" s="41"/>
      <c r="J211" s="41"/>
      <c r="K211" s="41"/>
      <c r="L211" s="41"/>
      <c r="M211" s="41"/>
    </row>
    <row r="212" spans="1:13" ht="21" customHeight="1" x14ac:dyDescent="0.45">
      <c r="A212" s="41"/>
      <c r="B212" s="62"/>
      <c r="C212" s="62"/>
      <c r="D212" s="41"/>
      <c r="E212" s="41"/>
      <c r="F212" s="41"/>
      <c r="G212" s="41"/>
      <c r="H212" s="41"/>
      <c r="I212" s="41"/>
      <c r="J212" s="41"/>
      <c r="K212" s="41"/>
      <c r="L212" s="41"/>
      <c r="M212" s="41"/>
    </row>
    <row r="213" spans="1:13" ht="21" customHeight="1" x14ac:dyDescent="0.45">
      <c r="A213" s="41"/>
      <c r="B213" s="62"/>
      <c r="C213" s="62"/>
      <c r="D213" s="41"/>
      <c r="E213" s="41"/>
      <c r="F213" s="41"/>
      <c r="G213" s="41"/>
      <c r="H213" s="41"/>
      <c r="I213" s="41"/>
      <c r="J213" s="41"/>
      <c r="K213" s="41"/>
      <c r="L213" s="41"/>
      <c r="M213" s="41"/>
    </row>
    <row r="214" spans="1:13" ht="21" customHeight="1" x14ac:dyDescent="0.45">
      <c r="A214" s="41"/>
      <c r="B214" s="62"/>
      <c r="C214" s="62"/>
      <c r="D214" s="41"/>
      <c r="E214" s="41"/>
      <c r="F214" s="41"/>
      <c r="G214" s="41"/>
      <c r="H214" s="41"/>
      <c r="I214" s="41"/>
      <c r="J214" s="41"/>
      <c r="K214" s="41"/>
      <c r="L214" s="41"/>
      <c r="M214" s="41"/>
    </row>
    <row r="215" spans="1:13" ht="21" customHeight="1" x14ac:dyDescent="0.45">
      <c r="A215" s="41"/>
      <c r="B215" s="62"/>
      <c r="C215" s="62"/>
      <c r="D215" s="41"/>
      <c r="E215" s="41"/>
      <c r="F215" s="41"/>
      <c r="G215" s="41"/>
      <c r="H215" s="41"/>
      <c r="I215" s="41"/>
      <c r="J215" s="41"/>
      <c r="K215" s="41"/>
      <c r="L215" s="41"/>
      <c r="M215" s="41"/>
    </row>
    <row r="216" spans="1:13" ht="21" customHeight="1" x14ac:dyDescent="0.45">
      <c r="A216" s="41"/>
      <c r="B216" s="62"/>
      <c r="C216" s="62"/>
      <c r="D216" s="41"/>
      <c r="E216" s="41"/>
      <c r="F216" s="41"/>
      <c r="G216" s="41"/>
      <c r="H216" s="41"/>
      <c r="I216" s="41"/>
      <c r="J216" s="41"/>
      <c r="K216" s="41"/>
      <c r="L216" s="41"/>
      <c r="M216" s="41"/>
    </row>
    <row r="217" spans="1:13" ht="21" customHeight="1" x14ac:dyDescent="0.45">
      <c r="A217" s="41"/>
      <c r="B217" s="62"/>
      <c r="C217" s="62"/>
      <c r="D217" s="41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3" ht="21" customHeight="1" x14ac:dyDescent="0.45">
      <c r="A218" s="41"/>
      <c r="B218" s="62"/>
      <c r="C218" s="62"/>
      <c r="D218" s="41"/>
      <c r="E218" s="41"/>
      <c r="F218" s="41"/>
      <c r="G218" s="41"/>
      <c r="H218" s="41"/>
      <c r="I218" s="41"/>
      <c r="J218" s="41"/>
      <c r="K218" s="41"/>
      <c r="L218" s="41"/>
      <c r="M218" s="41"/>
    </row>
    <row r="219" spans="1:13" ht="21" customHeight="1" x14ac:dyDescent="0.45">
      <c r="A219" s="41"/>
      <c r="B219" s="62"/>
      <c r="C219" s="62"/>
      <c r="D219" s="41"/>
      <c r="E219" s="41"/>
      <c r="F219" s="41"/>
      <c r="G219" s="41"/>
      <c r="H219" s="41"/>
      <c r="I219" s="41"/>
      <c r="J219" s="41"/>
      <c r="K219" s="41"/>
      <c r="L219" s="41"/>
      <c r="M219" s="41"/>
    </row>
    <row r="220" spans="1:13" ht="21" customHeight="1" x14ac:dyDescent="0.45">
      <c r="A220" s="41"/>
      <c r="B220" s="62"/>
      <c r="C220" s="62"/>
      <c r="D220" s="41"/>
      <c r="E220" s="41"/>
      <c r="F220" s="41"/>
      <c r="G220" s="41"/>
      <c r="H220" s="41"/>
      <c r="I220" s="41"/>
      <c r="J220" s="41"/>
      <c r="K220" s="41"/>
      <c r="L220" s="41"/>
      <c r="M220" s="41"/>
    </row>
    <row r="221" spans="1:13" ht="21" customHeight="1" x14ac:dyDescent="0.45">
      <c r="A221" s="41"/>
      <c r="B221" s="62"/>
      <c r="C221" s="62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13" ht="21" customHeight="1" x14ac:dyDescent="0.45">
      <c r="A222" s="41"/>
      <c r="B222" s="62"/>
      <c r="C222" s="62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21" customHeight="1" x14ac:dyDescent="0.45">
      <c r="A223" s="41"/>
      <c r="B223" s="62"/>
      <c r="C223" s="62"/>
      <c r="D223" s="41"/>
      <c r="E223" s="41"/>
      <c r="F223" s="41"/>
      <c r="G223" s="41"/>
      <c r="H223" s="41"/>
      <c r="I223" s="41"/>
      <c r="J223" s="41"/>
      <c r="K223" s="41"/>
      <c r="L223" s="41"/>
      <c r="M223" s="41"/>
    </row>
    <row r="224" spans="1:13" ht="21" customHeight="1" x14ac:dyDescent="0.45">
      <c r="A224" s="41"/>
      <c r="B224" s="62"/>
      <c r="C224" s="62"/>
      <c r="D224" s="41"/>
      <c r="E224" s="41"/>
      <c r="F224" s="41"/>
      <c r="G224" s="41"/>
      <c r="H224" s="41"/>
      <c r="I224" s="41"/>
      <c r="J224" s="41"/>
      <c r="K224" s="41"/>
      <c r="L224" s="41"/>
      <c r="M224" s="41"/>
    </row>
    <row r="225" spans="1:13" ht="21" customHeight="1" x14ac:dyDescent="0.45">
      <c r="A225" s="41"/>
      <c r="B225" s="62"/>
      <c r="C225" s="62"/>
      <c r="D225" s="41"/>
      <c r="E225" s="41"/>
      <c r="F225" s="41"/>
      <c r="G225" s="41"/>
      <c r="H225" s="41"/>
      <c r="I225" s="41"/>
      <c r="J225" s="41"/>
      <c r="K225" s="41"/>
      <c r="L225" s="41"/>
      <c r="M225" s="41"/>
    </row>
    <row r="226" spans="1:13" ht="21" customHeight="1" x14ac:dyDescent="0.45">
      <c r="A226" s="41"/>
      <c r="B226" s="62"/>
      <c r="C226" s="62"/>
      <c r="D226" s="41"/>
      <c r="E226" s="41"/>
      <c r="F226" s="41"/>
      <c r="G226" s="41"/>
      <c r="H226" s="41"/>
      <c r="I226" s="41"/>
      <c r="J226" s="41"/>
      <c r="K226" s="41"/>
      <c r="L226" s="41"/>
      <c r="M226" s="41"/>
    </row>
    <row r="227" spans="1:13" ht="21" customHeight="1" x14ac:dyDescent="0.45">
      <c r="A227" s="41"/>
      <c r="B227" s="62"/>
      <c r="C227" s="62"/>
      <c r="D227" s="41"/>
      <c r="E227" s="41"/>
      <c r="F227" s="41"/>
      <c r="G227" s="41"/>
      <c r="H227" s="41"/>
      <c r="I227" s="41"/>
      <c r="J227" s="41"/>
      <c r="K227" s="41"/>
      <c r="L227" s="41"/>
      <c r="M227" s="41"/>
    </row>
    <row r="228" spans="1:13" ht="21" customHeight="1" x14ac:dyDescent="0.45">
      <c r="A228" s="41"/>
      <c r="B228" s="62"/>
      <c r="C228" s="62"/>
      <c r="D228" s="41"/>
      <c r="E228" s="41"/>
      <c r="F228" s="41"/>
      <c r="G228" s="41"/>
      <c r="H228" s="41"/>
      <c r="I228" s="41"/>
      <c r="J228" s="41"/>
      <c r="K228" s="41"/>
      <c r="L228" s="41"/>
      <c r="M228" s="41"/>
    </row>
    <row r="229" spans="1:13" ht="21" customHeight="1" x14ac:dyDescent="0.45">
      <c r="A229" s="41"/>
      <c r="B229" s="62"/>
      <c r="C229" s="62"/>
      <c r="D229" s="41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ht="21" customHeight="1" x14ac:dyDescent="0.45">
      <c r="A230" s="41"/>
      <c r="B230" s="62"/>
      <c r="C230" s="62"/>
      <c r="D230" s="41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ht="21" customHeight="1" x14ac:dyDescent="0.45">
      <c r="A231" s="41"/>
      <c r="B231" s="62"/>
      <c r="C231" s="62"/>
      <c r="D231" s="41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ht="21" customHeight="1" x14ac:dyDescent="0.45">
      <c r="A232" s="41"/>
      <c r="B232" s="62"/>
      <c r="C232" s="62"/>
      <c r="D232" s="41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ht="21" customHeight="1" x14ac:dyDescent="0.45">
      <c r="A233" s="41"/>
      <c r="B233" s="62"/>
      <c r="C233" s="62"/>
      <c r="D233" s="41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3" ht="21" customHeight="1" x14ac:dyDescent="0.45">
      <c r="A234" s="41"/>
      <c r="B234" s="62"/>
      <c r="C234" s="62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ht="21" customHeight="1" x14ac:dyDescent="0.45">
      <c r="A235" s="41"/>
      <c r="B235" s="62"/>
      <c r="C235" s="62"/>
      <c r="D235" s="41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1:13" ht="21" customHeight="1" x14ac:dyDescent="0.45">
      <c r="A236" s="41"/>
      <c r="B236" s="62"/>
      <c r="C236" s="62"/>
      <c r="D236" s="41"/>
      <c r="E236" s="41"/>
      <c r="F236" s="41"/>
      <c r="G236" s="41"/>
      <c r="H236" s="41"/>
      <c r="I236" s="41"/>
      <c r="J236" s="41"/>
      <c r="K236" s="41"/>
      <c r="L236" s="41"/>
      <c r="M236" s="41"/>
    </row>
    <row r="237" spans="1:13" ht="21" customHeight="1" x14ac:dyDescent="0.45">
      <c r="A237" s="41"/>
      <c r="B237" s="62"/>
      <c r="C237" s="62"/>
      <c r="D237" s="41"/>
      <c r="E237" s="41"/>
      <c r="F237" s="41"/>
      <c r="G237" s="41"/>
      <c r="H237" s="41"/>
      <c r="I237" s="41"/>
      <c r="J237" s="41"/>
      <c r="K237" s="41"/>
      <c r="L237" s="41"/>
      <c r="M237" s="41"/>
    </row>
    <row r="238" spans="1:13" ht="21" customHeight="1" x14ac:dyDescent="0.45">
      <c r="A238" s="41"/>
      <c r="B238" s="62"/>
      <c r="C238" s="62"/>
      <c r="D238" s="41"/>
      <c r="E238" s="41"/>
      <c r="F238" s="41"/>
      <c r="G238" s="41"/>
      <c r="H238" s="41"/>
      <c r="I238" s="41"/>
      <c r="J238" s="41"/>
      <c r="K238" s="41"/>
      <c r="L238" s="41"/>
      <c r="M238" s="41"/>
    </row>
    <row r="239" spans="1:13" ht="21" customHeight="1" x14ac:dyDescent="0.45">
      <c r="A239" s="41"/>
      <c r="B239" s="62"/>
      <c r="C239" s="62"/>
      <c r="D239" s="41"/>
      <c r="E239" s="41"/>
      <c r="F239" s="41"/>
      <c r="G239" s="41"/>
      <c r="H239" s="41"/>
      <c r="I239" s="41"/>
      <c r="J239" s="41"/>
      <c r="K239" s="41"/>
      <c r="L239" s="41"/>
      <c r="M239" s="41"/>
    </row>
    <row r="240" spans="1:13" ht="21" customHeight="1" x14ac:dyDescent="0.45">
      <c r="A240" s="41"/>
      <c r="B240" s="62"/>
      <c r="C240" s="62"/>
      <c r="D240" s="41"/>
      <c r="E240" s="41"/>
      <c r="F240" s="41"/>
      <c r="G240" s="41"/>
      <c r="H240" s="41"/>
      <c r="I240" s="41"/>
      <c r="J240" s="41"/>
      <c r="K240" s="41"/>
      <c r="L240" s="41"/>
      <c r="M240" s="41"/>
    </row>
    <row r="241" spans="1:13" ht="21" customHeight="1" x14ac:dyDescent="0.45">
      <c r="A241" s="41"/>
      <c r="B241" s="62"/>
      <c r="C241" s="62"/>
      <c r="D241" s="41"/>
      <c r="E241" s="41"/>
      <c r="F241" s="41"/>
      <c r="G241" s="41"/>
      <c r="H241" s="41"/>
      <c r="I241" s="41"/>
      <c r="J241" s="41"/>
      <c r="K241" s="41"/>
      <c r="L241" s="41"/>
      <c r="M241" s="41"/>
    </row>
    <row r="242" spans="1:13" ht="21" customHeight="1" x14ac:dyDescent="0.45">
      <c r="A242" s="41"/>
      <c r="B242" s="62"/>
      <c r="C242" s="62"/>
      <c r="D242" s="41"/>
      <c r="E242" s="41"/>
      <c r="F242" s="41"/>
      <c r="G242" s="41"/>
      <c r="H242" s="41"/>
      <c r="I242" s="41"/>
      <c r="J242" s="41"/>
      <c r="K242" s="41"/>
      <c r="L242" s="41"/>
      <c r="M242" s="41"/>
    </row>
    <row r="243" spans="1:13" ht="21" customHeight="1" x14ac:dyDescent="0.45">
      <c r="A243" s="41"/>
      <c r="B243" s="62"/>
      <c r="C243" s="62"/>
      <c r="D243" s="41"/>
      <c r="E243" s="41"/>
      <c r="F243" s="41"/>
      <c r="G243" s="41"/>
      <c r="H243" s="41"/>
      <c r="I243" s="41"/>
      <c r="J243" s="41"/>
      <c r="K243" s="41"/>
      <c r="L243" s="41"/>
      <c r="M243" s="41"/>
    </row>
    <row r="244" spans="1:13" ht="21" customHeight="1" x14ac:dyDescent="0.45">
      <c r="A244" s="41"/>
      <c r="B244" s="62"/>
      <c r="C244" s="62"/>
      <c r="D244" s="41"/>
      <c r="E244" s="41"/>
      <c r="F244" s="41"/>
      <c r="G244" s="41"/>
      <c r="H244" s="41"/>
      <c r="I244" s="41"/>
      <c r="J244" s="41"/>
      <c r="K244" s="41"/>
      <c r="L244" s="41"/>
      <c r="M244" s="41"/>
    </row>
    <row r="245" spans="1:13" ht="21" customHeight="1" x14ac:dyDescent="0.45">
      <c r="A245" s="41"/>
      <c r="B245" s="62"/>
      <c r="C245" s="62"/>
      <c r="D245" s="41"/>
      <c r="E245" s="41"/>
      <c r="F245" s="41"/>
      <c r="G245" s="41"/>
      <c r="H245" s="41"/>
      <c r="I245" s="41"/>
      <c r="J245" s="41"/>
      <c r="K245" s="41"/>
      <c r="L245" s="41"/>
      <c r="M245" s="41"/>
    </row>
    <row r="246" spans="1:13" ht="21" customHeight="1" x14ac:dyDescent="0.45">
      <c r="A246" s="41"/>
      <c r="B246" s="62"/>
      <c r="C246" s="62"/>
      <c r="D246" s="41"/>
      <c r="E246" s="41"/>
      <c r="F246" s="41"/>
      <c r="G246" s="41"/>
      <c r="H246" s="41"/>
      <c r="I246" s="41"/>
      <c r="J246" s="41"/>
      <c r="K246" s="41"/>
      <c r="L246" s="41"/>
      <c r="M246" s="41"/>
    </row>
    <row r="247" spans="1:13" ht="21" customHeight="1" x14ac:dyDescent="0.45">
      <c r="A247" s="41"/>
      <c r="B247" s="62"/>
      <c r="C247" s="62"/>
      <c r="D247" s="41"/>
      <c r="E247" s="41"/>
      <c r="F247" s="41"/>
      <c r="G247" s="41"/>
      <c r="H247" s="41"/>
      <c r="I247" s="41"/>
      <c r="J247" s="41"/>
      <c r="K247" s="41"/>
      <c r="L247" s="41"/>
      <c r="M247" s="41"/>
    </row>
    <row r="248" spans="1:13" ht="21" customHeight="1" x14ac:dyDescent="0.45">
      <c r="A248" s="41"/>
      <c r="B248" s="62"/>
      <c r="C248" s="62"/>
      <c r="D248" s="41"/>
      <c r="E248" s="41"/>
      <c r="F248" s="41"/>
      <c r="G248" s="41"/>
      <c r="H248" s="41"/>
      <c r="I248" s="41"/>
      <c r="J248" s="41"/>
      <c r="K248" s="41"/>
      <c r="L248" s="41"/>
      <c r="M248" s="41"/>
    </row>
    <row r="249" spans="1:13" ht="21" customHeight="1" x14ac:dyDescent="0.45">
      <c r="A249" s="41"/>
      <c r="B249" s="62"/>
      <c r="C249" s="62"/>
      <c r="D249" s="41"/>
      <c r="E249" s="41"/>
      <c r="F249" s="41"/>
      <c r="G249" s="41"/>
      <c r="H249" s="41"/>
      <c r="I249" s="41"/>
      <c r="J249" s="41"/>
      <c r="K249" s="41"/>
      <c r="L249" s="41"/>
      <c r="M249" s="41"/>
    </row>
    <row r="250" spans="1:13" ht="21" customHeight="1" x14ac:dyDescent="0.45">
      <c r="A250" s="41"/>
      <c r="B250" s="62"/>
      <c r="C250" s="62"/>
      <c r="D250" s="41"/>
      <c r="E250" s="41"/>
      <c r="F250" s="41"/>
      <c r="G250" s="41"/>
      <c r="H250" s="41"/>
      <c r="I250" s="41"/>
      <c r="J250" s="41"/>
      <c r="K250" s="41"/>
      <c r="L250" s="41"/>
      <c r="M250" s="41"/>
    </row>
    <row r="251" spans="1:13" ht="21" customHeight="1" x14ac:dyDescent="0.45">
      <c r="A251" s="41"/>
      <c r="B251" s="62"/>
      <c r="C251" s="62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 ht="21" customHeight="1" x14ac:dyDescent="0.45">
      <c r="A252" s="41"/>
      <c r="B252" s="62"/>
      <c r="C252" s="62"/>
      <c r="D252" s="41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ht="21" customHeight="1" x14ac:dyDescent="0.45">
      <c r="A253" s="41"/>
      <c r="B253" s="62"/>
      <c r="C253" s="62"/>
      <c r="D253" s="41"/>
      <c r="E253" s="41"/>
      <c r="F253" s="41"/>
      <c r="G253" s="41"/>
      <c r="H253" s="41"/>
      <c r="I253" s="41"/>
      <c r="J253" s="41"/>
      <c r="K253" s="41"/>
      <c r="L253" s="41"/>
      <c r="M253" s="41"/>
    </row>
    <row r="254" spans="1:13" ht="21" customHeight="1" x14ac:dyDescent="0.45">
      <c r="A254" s="41"/>
      <c r="B254" s="62"/>
      <c r="C254" s="62"/>
      <c r="D254" s="41"/>
      <c r="E254" s="41"/>
      <c r="F254" s="41"/>
      <c r="G254" s="41"/>
      <c r="H254" s="41"/>
      <c r="I254" s="41"/>
      <c r="J254" s="41"/>
      <c r="K254" s="41"/>
      <c r="L254" s="41"/>
      <c r="M254" s="41"/>
    </row>
    <row r="255" spans="1:13" ht="21" customHeight="1" x14ac:dyDescent="0.45">
      <c r="A255" s="41"/>
      <c r="B255" s="62"/>
      <c r="C255" s="62"/>
      <c r="D255" s="41"/>
      <c r="E255" s="41"/>
      <c r="F255" s="41"/>
      <c r="G255" s="41"/>
      <c r="H255" s="41"/>
      <c r="I255" s="41"/>
      <c r="J255" s="41"/>
      <c r="K255" s="41"/>
      <c r="L255" s="41"/>
      <c r="M255" s="41"/>
    </row>
    <row r="256" spans="1:13" ht="21" customHeight="1" x14ac:dyDescent="0.45">
      <c r="A256" s="41"/>
      <c r="B256" s="62"/>
      <c r="C256" s="62"/>
      <c r="D256" s="41"/>
      <c r="E256" s="41"/>
      <c r="F256" s="41"/>
      <c r="G256" s="41"/>
      <c r="H256" s="41"/>
      <c r="I256" s="41"/>
      <c r="J256" s="41"/>
      <c r="K256" s="41"/>
      <c r="L256" s="41"/>
      <c r="M256" s="41"/>
    </row>
    <row r="257" spans="1:13" ht="21" customHeight="1" x14ac:dyDescent="0.45">
      <c r="A257" s="41"/>
      <c r="B257" s="62"/>
      <c r="C257" s="62"/>
      <c r="D257" s="41"/>
      <c r="E257" s="41"/>
      <c r="F257" s="41"/>
      <c r="G257" s="41"/>
      <c r="H257" s="41"/>
      <c r="I257" s="41"/>
      <c r="J257" s="41"/>
      <c r="K257" s="41"/>
      <c r="L257" s="41"/>
      <c r="M257" s="41"/>
    </row>
    <row r="258" spans="1:13" ht="21" customHeight="1" x14ac:dyDescent="0.45">
      <c r="A258" s="41"/>
      <c r="B258" s="62"/>
      <c r="C258" s="62"/>
      <c r="D258" s="41"/>
      <c r="E258" s="41"/>
      <c r="F258" s="41"/>
      <c r="G258" s="41"/>
      <c r="H258" s="41"/>
      <c r="I258" s="41"/>
      <c r="J258" s="41"/>
      <c r="K258" s="41"/>
      <c r="L258" s="41"/>
      <c r="M258" s="41"/>
    </row>
    <row r="259" spans="1:13" ht="21" customHeight="1" x14ac:dyDescent="0.45">
      <c r="A259" s="41"/>
      <c r="B259" s="62"/>
      <c r="C259" s="62"/>
      <c r="D259" s="41"/>
      <c r="E259" s="41"/>
      <c r="F259" s="41"/>
      <c r="G259" s="41"/>
      <c r="H259" s="41"/>
      <c r="I259" s="41"/>
      <c r="J259" s="41"/>
      <c r="K259" s="41"/>
      <c r="L259" s="41"/>
      <c r="M259" s="41"/>
    </row>
    <row r="260" spans="1:13" ht="21" customHeight="1" x14ac:dyDescent="0.45">
      <c r="A260" s="41"/>
      <c r="B260" s="62"/>
      <c r="C260" s="62"/>
      <c r="D260" s="41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3" ht="21" customHeight="1" x14ac:dyDescent="0.45">
      <c r="A261" s="41"/>
      <c r="B261" s="62"/>
      <c r="C261" s="62"/>
      <c r="D261" s="41"/>
      <c r="E261" s="41"/>
      <c r="F261" s="41"/>
      <c r="G261" s="41"/>
      <c r="H261" s="41"/>
      <c r="I261" s="41"/>
      <c r="J261" s="41"/>
      <c r="K261" s="41"/>
      <c r="L261" s="41"/>
      <c r="M261" s="41"/>
    </row>
    <row r="262" spans="1:13" ht="21" customHeight="1" x14ac:dyDescent="0.45">
      <c r="A262" s="41"/>
      <c r="B262" s="62"/>
      <c r="C262" s="62"/>
      <c r="D262" s="41"/>
      <c r="E262" s="41"/>
      <c r="F262" s="41"/>
      <c r="G262" s="41"/>
      <c r="H262" s="41"/>
      <c r="I262" s="41"/>
      <c r="J262" s="41"/>
      <c r="K262" s="41"/>
      <c r="L262" s="41"/>
      <c r="M262" s="41"/>
    </row>
    <row r="263" spans="1:13" ht="21" customHeight="1" x14ac:dyDescent="0.45">
      <c r="A263" s="41"/>
      <c r="B263" s="62"/>
      <c r="C263" s="62"/>
      <c r="D263" s="41"/>
      <c r="E263" s="41"/>
      <c r="F263" s="41"/>
      <c r="G263" s="41"/>
      <c r="H263" s="41"/>
      <c r="I263" s="41"/>
      <c r="J263" s="41"/>
      <c r="K263" s="41"/>
      <c r="L263" s="41"/>
      <c r="M263" s="41"/>
    </row>
    <row r="264" spans="1:13" ht="21" customHeight="1" x14ac:dyDescent="0.45">
      <c r="A264" s="41"/>
      <c r="B264" s="62"/>
      <c r="C264" s="62"/>
      <c r="D264" s="41"/>
      <c r="E264" s="41"/>
      <c r="F264" s="41"/>
      <c r="G264" s="41"/>
      <c r="H264" s="41"/>
      <c r="I264" s="41"/>
      <c r="J264" s="41"/>
      <c r="K264" s="41"/>
      <c r="L264" s="41"/>
      <c r="M264" s="41"/>
    </row>
    <row r="265" spans="1:13" ht="21" customHeight="1" x14ac:dyDescent="0.45">
      <c r="A265" s="41"/>
      <c r="B265" s="62"/>
      <c r="C265" s="62"/>
      <c r="D265" s="41"/>
      <c r="E265" s="41"/>
      <c r="F265" s="41"/>
      <c r="G265" s="41"/>
      <c r="H265" s="41"/>
      <c r="I265" s="41"/>
      <c r="J265" s="41"/>
      <c r="K265" s="41"/>
      <c r="L265" s="41"/>
      <c r="M265" s="41"/>
    </row>
    <row r="266" spans="1:13" ht="21" customHeight="1" x14ac:dyDescent="0.45">
      <c r="A266" s="41"/>
      <c r="B266" s="62"/>
      <c r="C266" s="62"/>
      <c r="D266" s="41"/>
      <c r="E266" s="41"/>
      <c r="F266" s="41"/>
      <c r="G266" s="41"/>
      <c r="H266" s="41"/>
      <c r="I266" s="41"/>
      <c r="J266" s="41"/>
      <c r="K266" s="41"/>
      <c r="L266" s="41"/>
      <c r="M266" s="41"/>
    </row>
    <row r="267" spans="1:13" ht="21" customHeight="1" x14ac:dyDescent="0.45">
      <c r="A267" s="41"/>
      <c r="B267" s="62"/>
      <c r="C267" s="62"/>
      <c r="D267" s="41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13" ht="21" customHeight="1" x14ac:dyDescent="0.45">
      <c r="A268" s="41"/>
      <c r="B268" s="62"/>
      <c r="C268" s="62"/>
      <c r="D268" s="41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13" ht="21" customHeight="1" x14ac:dyDescent="0.45">
      <c r="A269" s="41"/>
      <c r="B269" s="62"/>
      <c r="C269" s="62"/>
      <c r="D269" s="41"/>
      <c r="E269" s="41"/>
      <c r="F269" s="41"/>
      <c r="G269" s="41"/>
      <c r="H269" s="41"/>
      <c r="I269" s="41"/>
      <c r="J269" s="41"/>
      <c r="K269" s="41"/>
      <c r="L269" s="41"/>
      <c r="M269" s="41"/>
    </row>
    <row r="270" spans="1:13" ht="21" customHeight="1" x14ac:dyDescent="0.45">
      <c r="A270" s="41"/>
      <c r="B270" s="62"/>
      <c r="C270" s="62"/>
      <c r="D270" s="41"/>
      <c r="E270" s="41"/>
      <c r="F270" s="41"/>
      <c r="G270" s="41"/>
      <c r="H270" s="41"/>
      <c r="I270" s="41"/>
      <c r="J270" s="41"/>
      <c r="K270" s="41"/>
      <c r="L270" s="41"/>
      <c r="M270" s="41"/>
    </row>
    <row r="271" spans="1:13" ht="21" customHeight="1" x14ac:dyDescent="0.45">
      <c r="A271" s="41"/>
      <c r="B271" s="62"/>
      <c r="C271" s="62"/>
      <c r="D271" s="41"/>
      <c r="E271" s="41"/>
      <c r="F271" s="41"/>
      <c r="G271" s="41"/>
      <c r="H271" s="41"/>
      <c r="I271" s="41"/>
      <c r="J271" s="41"/>
      <c r="K271" s="41"/>
      <c r="L271" s="41"/>
      <c r="M271" s="41"/>
    </row>
    <row r="272" spans="1:13" ht="21" customHeight="1" x14ac:dyDescent="0.45">
      <c r="A272" s="41"/>
      <c r="B272" s="62"/>
      <c r="C272" s="62"/>
      <c r="D272" s="41"/>
      <c r="E272" s="41"/>
      <c r="F272" s="41"/>
      <c r="G272" s="41"/>
      <c r="H272" s="41"/>
      <c r="I272" s="41"/>
      <c r="J272" s="41"/>
      <c r="K272" s="41"/>
      <c r="L272" s="41"/>
      <c r="M272" s="41"/>
    </row>
    <row r="273" spans="1:13" ht="21" customHeight="1" x14ac:dyDescent="0.45">
      <c r="A273" s="41"/>
      <c r="B273" s="62"/>
      <c r="C273" s="62"/>
      <c r="D273" s="41"/>
      <c r="E273" s="41"/>
      <c r="F273" s="41"/>
      <c r="G273" s="41"/>
      <c r="H273" s="41"/>
      <c r="I273" s="41"/>
      <c r="J273" s="41"/>
      <c r="K273" s="41"/>
      <c r="L273" s="41"/>
      <c r="M273" s="41"/>
    </row>
    <row r="274" spans="1:13" ht="21" customHeight="1" x14ac:dyDescent="0.45">
      <c r="A274" s="41"/>
      <c r="B274" s="62"/>
      <c r="C274" s="62"/>
      <c r="D274" s="41"/>
      <c r="E274" s="41"/>
      <c r="F274" s="41"/>
      <c r="G274" s="41"/>
      <c r="H274" s="41"/>
      <c r="I274" s="41"/>
      <c r="J274" s="41"/>
      <c r="K274" s="41"/>
      <c r="L274" s="41"/>
      <c r="M274" s="41"/>
    </row>
    <row r="275" spans="1:13" ht="21" customHeight="1" x14ac:dyDescent="0.45">
      <c r="A275" s="41"/>
      <c r="B275" s="62"/>
      <c r="C275" s="62"/>
      <c r="D275" s="41"/>
      <c r="E275" s="41"/>
      <c r="F275" s="41"/>
      <c r="G275" s="41"/>
      <c r="H275" s="41"/>
      <c r="I275" s="41"/>
      <c r="J275" s="41"/>
      <c r="K275" s="41"/>
      <c r="L275" s="41"/>
      <c r="M275" s="41"/>
    </row>
    <row r="276" spans="1:13" ht="21" customHeight="1" x14ac:dyDescent="0.45">
      <c r="A276" s="41"/>
      <c r="B276" s="62"/>
      <c r="C276" s="62"/>
      <c r="D276" s="41"/>
      <c r="E276" s="41"/>
      <c r="F276" s="41"/>
      <c r="G276" s="41"/>
      <c r="H276" s="41"/>
      <c r="I276" s="41"/>
      <c r="J276" s="41"/>
      <c r="K276" s="41"/>
      <c r="L276" s="41"/>
      <c r="M276" s="41"/>
    </row>
    <row r="277" spans="1:13" ht="21" customHeight="1" x14ac:dyDescent="0.45">
      <c r="A277" s="41"/>
      <c r="B277" s="62"/>
      <c r="C277" s="62"/>
      <c r="D277" s="41"/>
      <c r="E277" s="41"/>
      <c r="F277" s="41"/>
      <c r="G277" s="41"/>
      <c r="H277" s="41"/>
      <c r="I277" s="41"/>
      <c r="J277" s="41"/>
      <c r="K277" s="41"/>
      <c r="L277" s="41"/>
      <c r="M277" s="41"/>
    </row>
    <row r="278" spans="1:13" ht="21" customHeight="1" x14ac:dyDescent="0.45">
      <c r="A278" s="41"/>
      <c r="B278" s="62"/>
      <c r="C278" s="62"/>
      <c r="D278" s="41"/>
      <c r="E278" s="41"/>
      <c r="F278" s="41"/>
      <c r="G278" s="41"/>
      <c r="H278" s="41"/>
      <c r="I278" s="41"/>
      <c r="J278" s="41"/>
      <c r="K278" s="41"/>
      <c r="L278" s="41"/>
      <c r="M278" s="41"/>
    </row>
    <row r="279" spans="1:13" ht="21" customHeight="1" x14ac:dyDescent="0.45">
      <c r="A279" s="41"/>
      <c r="B279" s="62"/>
      <c r="C279" s="62"/>
      <c r="D279" s="41"/>
      <c r="E279" s="41"/>
      <c r="F279" s="41"/>
      <c r="G279" s="41"/>
      <c r="H279" s="41"/>
      <c r="I279" s="41"/>
      <c r="J279" s="41"/>
      <c r="K279" s="41"/>
      <c r="L279" s="41"/>
      <c r="M279" s="41"/>
    </row>
    <row r="280" spans="1:13" ht="21" customHeight="1" x14ac:dyDescent="0.45">
      <c r="A280" s="41"/>
      <c r="B280" s="62"/>
      <c r="C280" s="62"/>
      <c r="D280" s="41"/>
      <c r="E280" s="41"/>
      <c r="F280" s="41"/>
      <c r="G280" s="41"/>
      <c r="H280" s="41"/>
      <c r="I280" s="41"/>
      <c r="J280" s="41"/>
      <c r="K280" s="41"/>
      <c r="L280" s="41"/>
      <c r="M280" s="41"/>
    </row>
    <row r="281" spans="1:13" ht="21" customHeight="1" x14ac:dyDescent="0.45">
      <c r="A281" s="41"/>
      <c r="B281" s="62"/>
      <c r="C281" s="62"/>
      <c r="D281" s="41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1:13" ht="21" customHeight="1" x14ac:dyDescent="0.45">
      <c r="A282" s="41"/>
      <c r="B282" s="62"/>
      <c r="C282" s="62"/>
      <c r="D282" s="41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1:13" ht="21" customHeight="1" x14ac:dyDescent="0.45">
      <c r="A283" s="41"/>
      <c r="B283" s="62"/>
      <c r="C283" s="62"/>
      <c r="D283" s="41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1:13" ht="21" customHeight="1" x14ac:dyDescent="0.45">
      <c r="A284" s="41"/>
      <c r="B284" s="62"/>
      <c r="C284" s="62"/>
      <c r="D284" s="41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1:13" ht="21" customHeight="1" x14ac:dyDescent="0.45">
      <c r="A285" s="41"/>
      <c r="B285" s="62"/>
      <c r="C285" s="62"/>
      <c r="D285" s="41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1:13" ht="21" customHeight="1" x14ac:dyDescent="0.45">
      <c r="A286" s="41"/>
      <c r="B286" s="62"/>
      <c r="C286" s="62"/>
      <c r="D286" s="41"/>
      <c r="E286" s="41"/>
      <c r="F286" s="41"/>
      <c r="G286" s="41"/>
      <c r="H286" s="41"/>
      <c r="I286" s="41"/>
      <c r="J286" s="41"/>
      <c r="K286" s="41"/>
      <c r="L286" s="41"/>
      <c r="M286" s="41"/>
    </row>
    <row r="287" spans="1:13" ht="21" customHeight="1" x14ac:dyDescent="0.45">
      <c r="A287" s="41"/>
      <c r="B287" s="62"/>
      <c r="C287" s="62"/>
      <c r="D287" s="41"/>
      <c r="E287" s="41"/>
      <c r="F287" s="41"/>
      <c r="G287" s="41"/>
      <c r="H287" s="41"/>
      <c r="I287" s="41"/>
      <c r="J287" s="41"/>
      <c r="K287" s="41"/>
      <c r="L287" s="41"/>
      <c r="M287" s="41"/>
    </row>
    <row r="288" spans="1:13" ht="21" customHeight="1" x14ac:dyDescent="0.45">
      <c r="A288" s="41"/>
      <c r="B288" s="62"/>
      <c r="C288" s="62"/>
      <c r="D288" s="41"/>
      <c r="E288" s="41"/>
      <c r="F288" s="41"/>
      <c r="G288" s="41"/>
      <c r="H288" s="41"/>
      <c r="I288" s="41"/>
      <c r="J288" s="41"/>
      <c r="K288" s="41"/>
      <c r="L288" s="41"/>
      <c r="M288" s="41"/>
    </row>
    <row r="289" spans="1:13" ht="21" customHeight="1" x14ac:dyDescent="0.45">
      <c r="A289" s="41"/>
      <c r="B289" s="62"/>
      <c r="C289" s="62"/>
      <c r="D289" s="41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1:13" ht="21" customHeight="1" x14ac:dyDescent="0.45">
      <c r="A290" s="41"/>
      <c r="B290" s="62"/>
      <c r="C290" s="62"/>
      <c r="D290" s="41"/>
      <c r="E290" s="41"/>
      <c r="F290" s="41"/>
      <c r="G290" s="41"/>
      <c r="H290" s="41"/>
      <c r="I290" s="41"/>
      <c r="J290" s="41"/>
      <c r="K290" s="41"/>
      <c r="L290" s="41"/>
      <c r="M290" s="41"/>
    </row>
    <row r="291" spans="1:13" ht="21" customHeight="1" x14ac:dyDescent="0.45">
      <c r="A291" s="41"/>
      <c r="B291" s="62"/>
      <c r="C291" s="62"/>
      <c r="D291" s="41"/>
      <c r="E291" s="41"/>
      <c r="F291" s="41"/>
      <c r="G291" s="41"/>
      <c r="H291" s="41"/>
      <c r="I291" s="41"/>
      <c r="J291" s="41"/>
      <c r="K291" s="41"/>
      <c r="L291" s="41"/>
      <c r="M291" s="41"/>
    </row>
    <row r="292" spans="1:13" ht="21" customHeight="1" x14ac:dyDescent="0.45">
      <c r="A292" s="41"/>
      <c r="B292" s="62"/>
      <c r="C292" s="62"/>
      <c r="D292" s="41"/>
      <c r="E292" s="41"/>
      <c r="F292" s="41"/>
      <c r="G292" s="41"/>
      <c r="H292" s="41"/>
      <c r="I292" s="41"/>
      <c r="J292" s="41"/>
      <c r="K292" s="41"/>
      <c r="L292" s="41"/>
      <c r="M292" s="41"/>
    </row>
    <row r="293" spans="1:13" ht="21" customHeight="1" x14ac:dyDescent="0.45">
      <c r="A293" s="41"/>
      <c r="B293" s="62"/>
      <c r="C293" s="62"/>
      <c r="D293" s="41"/>
      <c r="E293" s="41"/>
      <c r="F293" s="41"/>
      <c r="G293" s="41"/>
      <c r="H293" s="41"/>
      <c r="I293" s="41"/>
      <c r="J293" s="41"/>
      <c r="K293" s="41"/>
      <c r="L293" s="41"/>
      <c r="M293" s="41"/>
    </row>
    <row r="294" spans="1:13" ht="21" customHeight="1" x14ac:dyDescent="0.45">
      <c r="A294" s="41"/>
      <c r="B294" s="62"/>
      <c r="C294" s="62"/>
      <c r="D294" s="41"/>
      <c r="E294" s="41"/>
      <c r="F294" s="41"/>
      <c r="G294" s="41"/>
      <c r="H294" s="41"/>
      <c r="I294" s="41"/>
      <c r="J294" s="41"/>
      <c r="K294" s="41"/>
      <c r="L294" s="41"/>
      <c r="M294" s="41"/>
    </row>
    <row r="295" spans="1:13" ht="21" customHeight="1" x14ac:dyDescent="0.45">
      <c r="A295" s="41"/>
      <c r="B295" s="62"/>
      <c r="C295" s="62"/>
      <c r="D295" s="41"/>
      <c r="E295" s="41"/>
      <c r="F295" s="41"/>
      <c r="G295" s="41"/>
      <c r="H295" s="41"/>
      <c r="I295" s="41"/>
      <c r="J295" s="41"/>
      <c r="K295" s="41"/>
      <c r="L295" s="41"/>
      <c r="M295" s="41"/>
    </row>
    <row r="296" spans="1:13" ht="21" customHeight="1" x14ac:dyDescent="0.45">
      <c r="A296" s="41"/>
      <c r="B296" s="62"/>
      <c r="C296" s="62"/>
      <c r="D296" s="41"/>
      <c r="E296" s="41"/>
      <c r="F296" s="41"/>
      <c r="G296" s="41"/>
      <c r="H296" s="41"/>
      <c r="I296" s="41"/>
      <c r="J296" s="41"/>
      <c r="K296" s="41"/>
      <c r="L296" s="41"/>
      <c r="M296" s="41"/>
    </row>
    <row r="297" spans="1:13" ht="21" customHeight="1" x14ac:dyDescent="0.45">
      <c r="A297" s="41"/>
      <c r="B297" s="62"/>
      <c r="C297" s="62"/>
      <c r="D297" s="41"/>
      <c r="E297" s="41"/>
      <c r="F297" s="41"/>
      <c r="G297" s="41"/>
      <c r="H297" s="41"/>
      <c r="I297" s="41"/>
      <c r="J297" s="41"/>
      <c r="K297" s="41"/>
      <c r="L297" s="41"/>
      <c r="M297" s="41"/>
    </row>
    <row r="298" spans="1:13" ht="21" customHeight="1" x14ac:dyDescent="0.45">
      <c r="A298" s="41"/>
      <c r="B298" s="62"/>
      <c r="C298" s="62"/>
      <c r="D298" s="41"/>
      <c r="E298" s="41"/>
      <c r="F298" s="41"/>
      <c r="G298" s="41"/>
      <c r="H298" s="41"/>
      <c r="I298" s="41"/>
      <c r="J298" s="41"/>
      <c r="K298" s="41"/>
      <c r="L298" s="41"/>
      <c r="M298" s="41"/>
    </row>
    <row r="299" spans="1:13" ht="21" customHeight="1" x14ac:dyDescent="0.45">
      <c r="A299" s="41"/>
      <c r="B299" s="62"/>
      <c r="C299" s="62"/>
      <c r="D299" s="41"/>
      <c r="E299" s="41"/>
      <c r="F299" s="41"/>
      <c r="G299" s="41"/>
      <c r="H299" s="41"/>
      <c r="I299" s="41"/>
      <c r="J299" s="41"/>
      <c r="K299" s="41"/>
      <c r="L299" s="41"/>
      <c r="M299" s="41"/>
    </row>
    <row r="300" spans="1:13" ht="21" customHeight="1" x14ac:dyDescent="0.45">
      <c r="A300" s="41"/>
      <c r="B300" s="62"/>
      <c r="C300" s="62"/>
      <c r="D300" s="41"/>
      <c r="E300" s="41"/>
      <c r="F300" s="41"/>
      <c r="G300" s="41"/>
      <c r="H300" s="41"/>
      <c r="I300" s="41"/>
      <c r="J300" s="41"/>
      <c r="K300" s="41"/>
      <c r="L300" s="41"/>
      <c r="M300" s="41"/>
    </row>
    <row r="301" spans="1:13" ht="21" customHeight="1" x14ac:dyDescent="0.45">
      <c r="A301" s="41"/>
      <c r="B301" s="62"/>
      <c r="C301" s="62"/>
      <c r="D301" s="41"/>
      <c r="E301" s="41"/>
      <c r="F301" s="41"/>
      <c r="G301" s="41"/>
      <c r="H301" s="41"/>
      <c r="I301" s="41"/>
      <c r="J301" s="41"/>
      <c r="K301" s="41"/>
      <c r="L301" s="41"/>
      <c r="M301" s="41"/>
    </row>
    <row r="302" spans="1:13" ht="21" customHeight="1" x14ac:dyDescent="0.45">
      <c r="A302" s="41"/>
      <c r="B302" s="62"/>
      <c r="C302" s="62"/>
      <c r="D302" s="41"/>
      <c r="E302" s="41"/>
      <c r="F302" s="41"/>
      <c r="G302" s="41"/>
      <c r="H302" s="41"/>
      <c r="I302" s="41"/>
      <c r="J302" s="41"/>
      <c r="K302" s="41"/>
      <c r="L302" s="41"/>
      <c r="M302" s="41"/>
    </row>
    <row r="303" spans="1:13" ht="21" customHeight="1" x14ac:dyDescent="0.45">
      <c r="A303" s="41"/>
      <c r="B303" s="62"/>
      <c r="C303" s="62"/>
      <c r="D303" s="41"/>
      <c r="E303" s="41"/>
      <c r="F303" s="41"/>
      <c r="G303" s="41"/>
      <c r="H303" s="41"/>
      <c r="I303" s="41"/>
      <c r="J303" s="41"/>
      <c r="K303" s="41"/>
      <c r="L303" s="41"/>
      <c r="M303" s="41"/>
    </row>
    <row r="304" spans="1:13" ht="21" customHeight="1" x14ac:dyDescent="0.45">
      <c r="A304" s="41"/>
      <c r="B304" s="62"/>
      <c r="C304" s="62"/>
      <c r="D304" s="41"/>
      <c r="E304" s="41"/>
      <c r="F304" s="41"/>
      <c r="G304" s="41"/>
      <c r="H304" s="41"/>
      <c r="I304" s="41"/>
      <c r="J304" s="41"/>
      <c r="K304" s="41"/>
      <c r="L304" s="41"/>
      <c r="M304" s="41"/>
    </row>
    <row r="305" spans="1:13" ht="21" customHeight="1" x14ac:dyDescent="0.45">
      <c r="A305" s="41"/>
      <c r="B305" s="62"/>
      <c r="C305" s="62"/>
      <c r="D305" s="41"/>
      <c r="E305" s="41"/>
      <c r="F305" s="41"/>
      <c r="G305" s="41"/>
      <c r="H305" s="41"/>
      <c r="I305" s="41"/>
      <c r="J305" s="41"/>
      <c r="K305" s="41"/>
      <c r="L305" s="41"/>
      <c r="M305" s="41"/>
    </row>
    <row r="306" spans="1:13" ht="21" customHeight="1" x14ac:dyDescent="0.45">
      <c r="A306" s="41"/>
      <c r="B306" s="62"/>
      <c r="C306" s="62"/>
      <c r="D306" s="41"/>
      <c r="E306" s="41"/>
      <c r="F306" s="41"/>
      <c r="G306" s="41"/>
      <c r="H306" s="41"/>
      <c r="I306" s="41"/>
      <c r="J306" s="41"/>
      <c r="K306" s="41"/>
      <c r="L306" s="41"/>
      <c r="M306" s="41"/>
    </row>
    <row r="307" spans="1:13" ht="21" customHeight="1" x14ac:dyDescent="0.45">
      <c r="A307" s="41"/>
      <c r="B307" s="62"/>
      <c r="C307" s="62"/>
      <c r="D307" s="41"/>
      <c r="E307" s="41"/>
      <c r="F307" s="41"/>
      <c r="G307" s="41"/>
      <c r="H307" s="41"/>
      <c r="I307" s="41"/>
      <c r="J307" s="41"/>
      <c r="K307" s="41"/>
      <c r="L307" s="41"/>
      <c r="M307" s="41"/>
    </row>
    <row r="308" spans="1:13" ht="21" customHeight="1" x14ac:dyDescent="0.45">
      <c r="A308" s="41"/>
      <c r="B308" s="62"/>
      <c r="C308" s="62"/>
      <c r="D308" s="41"/>
      <c r="E308" s="41"/>
      <c r="F308" s="41"/>
      <c r="G308" s="41"/>
      <c r="H308" s="41"/>
      <c r="I308" s="41"/>
      <c r="J308" s="41"/>
      <c r="K308" s="41"/>
      <c r="L308" s="41"/>
      <c r="M308" s="41"/>
    </row>
    <row r="309" spans="1:13" ht="21" customHeight="1" x14ac:dyDescent="0.45">
      <c r="A309" s="41"/>
      <c r="B309" s="62"/>
      <c r="C309" s="62"/>
      <c r="D309" s="41"/>
      <c r="E309" s="41"/>
      <c r="F309" s="41"/>
      <c r="G309" s="41"/>
      <c r="H309" s="41"/>
      <c r="I309" s="41"/>
      <c r="J309" s="41"/>
      <c r="K309" s="41"/>
      <c r="L309" s="41"/>
      <c r="M309" s="41"/>
    </row>
    <row r="310" spans="1:13" ht="21" customHeight="1" x14ac:dyDescent="0.45">
      <c r="A310" s="41"/>
      <c r="B310" s="62"/>
      <c r="C310" s="62"/>
      <c r="D310" s="41"/>
      <c r="E310" s="41"/>
      <c r="F310" s="41"/>
      <c r="G310" s="41"/>
      <c r="H310" s="41"/>
      <c r="I310" s="41"/>
      <c r="J310" s="41"/>
      <c r="K310" s="41"/>
      <c r="L310" s="41"/>
      <c r="M310" s="41"/>
    </row>
    <row r="311" spans="1:13" ht="21" customHeight="1" x14ac:dyDescent="0.45">
      <c r="A311" s="41"/>
      <c r="B311" s="62"/>
      <c r="C311" s="62"/>
      <c r="D311" s="41"/>
      <c r="E311" s="41"/>
      <c r="F311" s="41"/>
      <c r="G311" s="41"/>
      <c r="H311" s="41"/>
      <c r="I311" s="41"/>
      <c r="J311" s="41"/>
      <c r="K311" s="41"/>
      <c r="L311" s="41"/>
      <c r="M311" s="41"/>
    </row>
    <row r="312" spans="1:13" ht="21" customHeight="1" x14ac:dyDescent="0.45">
      <c r="A312" s="41"/>
      <c r="B312" s="62"/>
      <c r="C312" s="62"/>
      <c r="D312" s="41"/>
      <c r="E312" s="41"/>
      <c r="F312" s="41"/>
      <c r="G312" s="41"/>
      <c r="H312" s="41"/>
      <c r="I312" s="41"/>
      <c r="J312" s="41"/>
      <c r="K312" s="41"/>
      <c r="L312" s="41"/>
      <c r="M312" s="41"/>
    </row>
    <row r="313" spans="1:13" ht="21" customHeight="1" x14ac:dyDescent="0.45">
      <c r="A313" s="41"/>
      <c r="B313" s="62"/>
      <c r="C313" s="62"/>
      <c r="D313" s="41"/>
      <c r="E313" s="41"/>
      <c r="F313" s="41"/>
      <c r="G313" s="41"/>
      <c r="H313" s="41"/>
      <c r="I313" s="41"/>
      <c r="J313" s="41"/>
      <c r="K313" s="41"/>
      <c r="L313" s="41"/>
      <c r="M313" s="41"/>
    </row>
    <row r="314" spans="1:13" ht="21" customHeight="1" x14ac:dyDescent="0.45">
      <c r="A314" s="41"/>
      <c r="B314" s="62"/>
      <c r="C314" s="62"/>
      <c r="D314" s="41"/>
      <c r="E314" s="41"/>
      <c r="F314" s="41"/>
      <c r="G314" s="41"/>
      <c r="H314" s="41"/>
      <c r="I314" s="41"/>
      <c r="J314" s="41"/>
      <c r="K314" s="41"/>
      <c r="L314" s="41"/>
      <c r="M314" s="41"/>
    </row>
    <row r="315" spans="1:13" ht="21" customHeight="1" x14ac:dyDescent="0.45">
      <c r="A315" s="41"/>
      <c r="B315" s="62"/>
      <c r="C315" s="62"/>
      <c r="D315" s="41"/>
      <c r="E315" s="41"/>
      <c r="F315" s="41"/>
      <c r="G315" s="41"/>
      <c r="H315" s="41"/>
      <c r="I315" s="41"/>
      <c r="J315" s="41"/>
      <c r="K315" s="41"/>
      <c r="L315" s="41"/>
      <c r="M315" s="41"/>
    </row>
    <row r="316" spans="1:13" ht="21" customHeight="1" x14ac:dyDescent="0.45">
      <c r="A316" s="41"/>
      <c r="B316" s="62"/>
      <c r="C316" s="62"/>
      <c r="D316" s="41"/>
      <c r="E316" s="41"/>
      <c r="F316" s="41"/>
      <c r="G316" s="41"/>
      <c r="H316" s="41"/>
      <c r="I316" s="41"/>
      <c r="J316" s="41"/>
      <c r="K316" s="41"/>
      <c r="L316" s="41"/>
      <c r="M316" s="41"/>
    </row>
    <row r="317" spans="1:13" ht="21" customHeight="1" x14ac:dyDescent="0.45">
      <c r="A317" s="41"/>
      <c r="B317" s="62"/>
      <c r="C317" s="62"/>
      <c r="D317" s="41"/>
      <c r="E317" s="41"/>
      <c r="F317" s="41"/>
      <c r="G317" s="41"/>
      <c r="H317" s="41"/>
      <c r="I317" s="41"/>
      <c r="J317" s="41"/>
      <c r="K317" s="41"/>
      <c r="L317" s="41"/>
      <c r="M317" s="41"/>
    </row>
    <row r="318" spans="1:13" ht="21" customHeight="1" x14ac:dyDescent="0.45">
      <c r="A318" s="41"/>
      <c r="B318" s="62"/>
      <c r="C318" s="62"/>
      <c r="D318" s="41"/>
      <c r="E318" s="41"/>
      <c r="F318" s="41"/>
      <c r="G318" s="41"/>
      <c r="H318" s="41"/>
      <c r="I318" s="41"/>
      <c r="J318" s="41"/>
      <c r="K318" s="41"/>
      <c r="L318" s="41"/>
      <c r="M318" s="41"/>
    </row>
    <row r="319" spans="1:13" ht="21" customHeight="1" x14ac:dyDescent="0.45">
      <c r="A319" s="41"/>
      <c r="B319" s="62"/>
      <c r="C319" s="62"/>
      <c r="D319" s="41"/>
      <c r="E319" s="41"/>
      <c r="F319" s="41"/>
      <c r="G319" s="41"/>
      <c r="H319" s="41"/>
      <c r="I319" s="41"/>
      <c r="J319" s="41"/>
      <c r="K319" s="41"/>
      <c r="L319" s="41"/>
      <c r="M319" s="41"/>
    </row>
    <row r="320" spans="1:13" ht="21" customHeight="1" x14ac:dyDescent="0.45">
      <c r="A320" s="41"/>
      <c r="B320" s="62"/>
      <c r="C320" s="62"/>
      <c r="D320" s="41"/>
      <c r="E320" s="41"/>
      <c r="F320" s="41"/>
      <c r="G320" s="41"/>
      <c r="H320" s="41"/>
      <c r="I320" s="41"/>
      <c r="J320" s="41"/>
      <c r="K320" s="41"/>
      <c r="L320" s="41"/>
      <c r="M320" s="41"/>
    </row>
    <row r="321" spans="1:13" ht="21" customHeight="1" x14ac:dyDescent="0.45">
      <c r="A321" s="41"/>
      <c r="B321" s="62"/>
      <c r="C321" s="62"/>
      <c r="D321" s="41"/>
      <c r="E321" s="41"/>
      <c r="F321" s="41"/>
      <c r="G321" s="41"/>
      <c r="H321" s="41"/>
      <c r="I321" s="41"/>
      <c r="J321" s="41"/>
      <c r="K321" s="41"/>
      <c r="L321" s="41"/>
      <c r="M321" s="41"/>
    </row>
    <row r="322" spans="1:13" ht="21" customHeight="1" x14ac:dyDescent="0.45">
      <c r="A322" s="41"/>
      <c r="B322" s="62"/>
      <c r="C322" s="62"/>
      <c r="D322" s="41"/>
      <c r="E322" s="41"/>
      <c r="F322" s="41"/>
      <c r="G322" s="41"/>
      <c r="H322" s="41"/>
      <c r="I322" s="41"/>
      <c r="J322" s="41"/>
      <c r="K322" s="41"/>
      <c r="L322" s="41"/>
      <c r="M322" s="41"/>
    </row>
    <row r="323" spans="1:13" ht="21" customHeight="1" x14ac:dyDescent="0.45">
      <c r="A323" s="41"/>
      <c r="B323" s="62"/>
      <c r="C323" s="62"/>
      <c r="D323" s="41"/>
      <c r="E323" s="41"/>
      <c r="F323" s="41"/>
      <c r="G323" s="41"/>
      <c r="H323" s="41"/>
      <c r="I323" s="41"/>
      <c r="J323" s="41"/>
      <c r="K323" s="41"/>
      <c r="L323" s="41"/>
      <c r="M323" s="41"/>
    </row>
    <row r="324" spans="1:13" ht="21" customHeight="1" x14ac:dyDescent="0.45">
      <c r="A324" s="41"/>
      <c r="B324" s="62"/>
      <c r="C324" s="62"/>
      <c r="D324" s="41"/>
      <c r="E324" s="41"/>
      <c r="F324" s="41"/>
      <c r="G324" s="41"/>
      <c r="H324" s="41"/>
      <c r="I324" s="41"/>
      <c r="J324" s="41"/>
      <c r="K324" s="41"/>
      <c r="L324" s="41"/>
      <c r="M324" s="41"/>
    </row>
    <row r="325" spans="1:13" ht="21" customHeight="1" x14ac:dyDescent="0.45">
      <c r="A325" s="41"/>
      <c r="B325" s="62"/>
      <c r="C325" s="62"/>
      <c r="D325" s="41"/>
      <c r="E325" s="41"/>
      <c r="F325" s="41"/>
      <c r="G325" s="41"/>
      <c r="H325" s="41"/>
      <c r="I325" s="41"/>
      <c r="J325" s="41"/>
      <c r="K325" s="41"/>
      <c r="L325" s="41"/>
      <c r="M325" s="41"/>
    </row>
    <row r="326" spans="1:13" ht="21" customHeight="1" x14ac:dyDescent="0.45">
      <c r="A326" s="41"/>
      <c r="B326" s="62"/>
      <c r="C326" s="62"/>
      <c r="D326" s="41"/>
      <c r="E326" s="41"/>
      <c r="F326" s="41"/>
      <c r="G326" s="41"/>
      <c r="H326" s="41"/>
      <c r="I326" s="41"/>
      <c r="J326" s="41"/>
      <c r="K326" s="41"/>
      <c r="L326" s="41"/>
      <c r="M326" s="41"/>
    </row>
    <row r="327" spans="1:13" ht="21" customHeight="1" x14ac:dyDescent="0.45">
      <c r="A327" s="41"/>
      <c r="B327" s="62"/>
      <c r="C327" s="62"/>
      <c r="D327" s="41"/>
      <c r="E327" s="41"/>
      <c r="F327" s="41"/>
      <c r="G327" s="41"/>
      <c r="H327" s="41"/>
      <c r="I327" s="41"/>
      <c r="J327" s="41"/>
      <c r="K327" s="41"/>
      <c r="L327" s="41"/>
      <c r="M327" s="41"/>
    </row>
    <row r="328" spans="1:13" ht="21" customHeight="1" x14ac:dyDescent="0.45">
      <c r="A328" s="41"/>
      <c r="B328" s="62"/>
      <c r="C328" s="62"/>
      <c r="D328" s="41"/>
      <c r="E328" s="41"/>
      <c r="F328" s="41"/>
      <c r="G328" s="41"/>
      <c r="H328" s="41"/>
      <c r="I328" s="41"/>
      <c r="J328" s="41"/>
      <c r="K328" s="41"/>
      <c r="L328" s="41"/>
      <c r="M328" s="41"/>
    </row>
    <row r="329" spans="1:13" ht="21" customHeight="1" x14ac:dyDescent="0.45">
      <c r="A329" s="41"/>
      <c r="B329" s="62"/>
      <c r="C329" s="62"/>
      <c r="D329" s="41"/>
      <c r="E329" s="41"/>
      <c r="F329" s="41"/>
      <c r="G329" s="41"/>
      <c r="H329" s="41"/>
      <c r="I329" s="41"/>
      <c r="J329" s="41"/>
      <c r="K329" s="41"/>
      <c r="L329" s="41"/>
      <c r="M329" s="41"/>
    </row>
    <row r="330" spans="1:13" ht="21" customHeight="1" x14ac:dyDescent="0.45">
      <c r="A330" s="41"/>
      <c r="B330" s="62"/>
      <c r="C330" s="62"/>
      <c r="D330" s="41"/>
      <c r="E330" s="41"/>
      <c r="F330" s="41"/>
      <c r="G330" s="41"/>
      <c r="H330" s="41"/>
      <c r="I330" s="41"/>
      <c r="J330" s="41"/>
      <c r="K330" s="41"/>
      <c r="L330" s="41"/>
      <c r="M330" s="41"/>
    </row>
    <row r="331" spans="1:13" ht="21" customHeight="1" x14ac:dyDescent="0.45">
      <c r="A331" s="41"/>
      <c r="B331" s="62"/>
      <c r="C331" s="62"/>
      <c r="D331" s="41"/>
      <c r="E331" s="41"/>
      <c r="F331" s="41"/>
      <c r="G331" s="41"/>
      <c r="H331" s="41"/>
      <c r="I331" s="41"/>
      <c r="J331" s="41"/>
      <c r="K331" s="41"/>
      <c r="L331" s="41"/>
      <c r="M331" s="41"/>
    </row>
    <row r="332" spans="1:13" ht="21" customHeight="1" x14ac:dyDescent="0.45">
      <c r="A332" s="41"/>
      <c r="B332" s="62"/>
      <c r="C332" s="62"/>
      <c r="D332" s="41"/>
      <c r="E332" s="41"/>
      <c r="F332" s="41"/>
      <c r="G332" s="41"/>
      <c r="H332" s="41"/>
      <c r="I332" s="41"/>
      <c r="J332" s="41"/>
      <c r="K332" s="41"/>
      <c r="L332" s="41"/>
      <c r="M332" s="41"/>
    </row>
    <row r="333" spans="1:13" ht="21" customHeight="1" x14ac:dyDescent="0.45">
      <c r="A333" s="41"/>
      <c r="B333" s="62"/>
      <c r="C333" s="62"/>
      <c r="D333" s="41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 ht="21" customHeight="1" x14ac:dyDescent="0.45">
      <c r="A334" s="41"/>
      <c r="B334" s="62"/>
      <c r="C334" s="62"/>
      <c r="D334" s="41"/>
      <c r="E334" s="41"/>
      <c r="F334" s="41"/>
      <c r="G334" s="41"/>
      <c r="H334" s="41"/>
      <c r="I334" s="41"/>
      <c r="J334" s="41"/>
      <c r="K334" s="41"/>
      <c r="L334" s="41"/>
      <c r="M334" s="41"/>
    </row>
    <row r="335" spans="1:13" ht="21" customHeight="1" x14ac:dyDescent="0.45">
      <c r="A335" s="41"/>
      <c r="B335" s="62"/>
      <c r="C335" s="62"/>
      <c r="D335" s="41"/>
      <c r="E335" s="41"/>
      <c r="F335" s="41"/>
      <c r="G335" s="41"/>
      <c r="H335" s="41"/>
      <c r="I335" s="41"/>
      <c r="J335" s="41"/>
      <c r="K335" s="41"/>
      <c r="L335" s="41"/>
      <c r="M335" s="41"/>
    </row>
    <row r="336" spans="1:13" ht="21" customHeight="1" x14ac:dyDescent="0.45">
      <c r="A336" s="41"/>
      <c r="B336" s="62"/>
      <c r="C336" s="62"/>
      <c r="D336" s="41"/>
      <c r="E336" s="41"/>
      <c r="F336" s="41"/>
      <c r="G336" s="41"/>
      <c r="H336" s="41"/>
      <c r="I336" s="41"/>
      <c r="J336" s="41"/>
      <c r="K336" s="41"/>
      <c r="L336" s="41"/>
      <c r="M336" s="41"/>
    </row>
    <row r="337" spans="1:13" ht="21" customHeight="1" x14ac:dyDescent="0.45">
      <c r="A337" s="41"/>
      <c r="B337" s="62"/>
      <c r="C337" s="62"/>
      <c r="D337" s="41"/>
      <c r="E337" s="41"/>
      <c r="F337" s="41"/>
      <c r="G337" s="41"/>
      <c r="H337" s="41"/>
      <c r="I337" s="41"/>
      <c r="J337" s="41"/>
      <c r="K337" s="41"/>
      <c r="L337" s="41"/>
      <c r="M337" s="41"/>
    </row>
    <row r="338" spans="1:13" ht="21" customHeight="1" x14ac:dyDescent="0.45">
      <c r="A338" s="41"/>
      <c r="B338" s="62"/>
      <c r="C338" s="62"/>
      <c r="D338" s="41"/>
      <c r="E338" s="41"/>
      <c r="F338" s="41"/>
      <c r="G338" s="41"/>
      <c r="H338" s="41"/>
      <c r="I338" s="41"/>
      <c r="J338" s="41"/>
      <c r="K338" s="41"/>
      <c r="L338" s="41"/>
      <c r="M338" s="41"/>
    </row>
    <row r="339" spans="1:13" ht="21" customHeight="1" x14ac:dyDescent="0.45">
      <c r="A339" s="41"/>
      <c r="B339" s="62"/>
      <c r="C339" s="62"/>
      <c r="D339" s="41"/>
      <c r="E339" s="41"/>
      <c r="F339" s="41"/>
      <c r="G339" s="41"/>
      <c r="H339" s="41"/>
      <c r="I339" s="41"/>
      <c r="J339" s="41"/>
      <c r="K339" s="41"/>
      <c r="L339" s="41"/>
      <c r="M339" s="41"/>
    </row>
    <row r="340" spans="1:13" ht="21" customHeight="1" x14ac:dyDescent="0.45">
      <c r="A340" s="41"/>
      <c r="B340" s="62"/>
      <c r="C340" s="62"/>
      <c r="D340" s="41"/>
      <c r="E340" s="41"/>
      <c r="F340" s="41"/>
      <c r="G340" s="41"/>
      <c r="H340" s="41"/>
      <c r="I340" s="41"/>
      <c r="J340" s="41"/>
      <c r="K340" s="41"/>
      <c r="L340" s="41"/>
      <c r="M340" s="41"/>
    </row>
    <row r="341" spans="1:13" ht="21" customHeight="1" x14ac:dyDescent="0.45">
      <c r="A341" s="41"/>
      <c r="B341" s="62"/>
      <c r="C341" s="62"/>
      <c r="D341" s="41"/>
      <c r="E341" s="41"/>
      <c r="F341" s="41"/>
      <c r="G341" s="41"/>
      <c r="H341" s="41"/>
      <c r="I341" s="41"/>
      <c r="J341" s="41"/>
      <c r="K341" s="41"/>
      <c r="L341" s="41"/>
      <c r="M341" s="41"/>
    </row>
    <row r="342" spans="1:13" ht="21" customHeight="1" x14ac:dyDescent="0.45">
      <c r="A342" s="41"/>
      <c r="B342" s="62"/>
      <c r="C342" s="62"/>
      <c r="D342" s="41"/>
      <c r="E342" s="41"/>
      <c r="F342" s="41"/>
      <c r="G342" s="41"/>
      <c r="H342" s="41"/>
      <c r="I342" s="41"/>
      <c r="J342" s="41"/>
      <c r="K342" s="41"/>
      <c r="L342" s="41"/>
      <c r="M342" s="41"/>
    </row>
    <row r="343" spans="1:13" ht="21" customHeight="1" x14ac:dyDescent="0.45">
      <c r="A343" s="41"/>
      <c r="B343" s="62"/>
      <c r="C343" s="62"/>
      <c r="D343" s="41"/>
      <c r="E343" s="41"/>
      <c r="F343" s="41"/>
      <c r="G343" s="41"/>
      <c r="H343" s="41"/>
      <c r="I343" s="41"/>
      <c r="J343" s="41"/>
      <c r="K343" s="41"/>
      <c r="L343" s="41"/>
      <c r="M343" s="41"/>
    </row>
    <row r="344" spans="1:13" ht="21" customHeight="1" x14ac:dyDescent="0.45">
      <c r="A344" s="41"/>
      <c r="B344" s="62"/>
      <c r="C344" s="62"/>
      <c r="D344" s="41"/>
      <c r="E344" s="41"/>
      <c r="F344" s="41"/>
      <c r="G344" s="41"/>
      <c r="H344" s="41"/>
      <c r="I344" s="41"/>
      <c r="J344" s="41"/>
      <c r="K344" s="41"/>
      <c r="L344" s="41"/>
      <c r="M344" s="41"/>
    </row>
    <row r="345" spans="1:13" ht="21" customHeight="1" x14ac:dyDescent="0.45">
      <c r="A345" s="41"/>
      <c r="B345" s="62"/>
      <c r="C345" s="62"/>
      <c r="D345" s="41"/>
      <c r="E345" s="41"/>
      <c r="F345" s="41"/>
      <c r="G345" s="41"/>
      <c r="H345" s="41"/>
      <c r="I345" s="41"/>
      <c r="J345" s="41"/>
      <c r="K345" s="41"/>
      <c r="L345" s="41"/>
      <c r="M345" s="41"/>
    </row>
    <row r="346" spans="1:13" ht="21" customHeight="1" x14ac:dyDescent="0.45">
      <c r="A346" s="41"/>
      <c r="B346" s="62"/>
      <c r="C346" s="62"/>
      <c r="D346" s="41"/>
      <c r="E346" s="41"/>
      <c r="F346" s="41"/>
      <c r="G346" s="41"/>
      <c r="H346" s="41"/>
      <c r="I346" s="41"/>
      <c r="J346" s="41"/>
      <c r="K346" s="41"/>
      <c r="L346" s="41"/>
      <c r="M346" s="41"/>
    </row>
    <row r="347" spans="1:13" ht="21" customHeight="1" x14ac:dyDescent="0.45">
      <c r="A347" s="41"/>
      <c r="B347" s="62"/>
      <c r="C347" s="62"/>
      <c r="D347" s="41"/>
      <c r="E347" s="41"/>
      <c r="F347" s="41"/>
      <c r="G347" s="41"/>
      <c r="H347" s="41"/>
      <c r="I347" s="41"/>
      <c r="J347" s="41"/>
      <c r="K347" s="41"/>
      <c r="L347" s="41"/>
      <c r="M347" s="41"/>
    </row>
    <row r="348" spans="1:13" ht="21" customHeight="1" x14ac:dyDescent="0.45">
      <c r="A348" s="41"/>
      <c r="B348" s="62"/>
      <c r="C348" s="62"/>
      <c r="D348" s="41"/>
      <c r="E348" s="41"/>
      <c r="F348" s="41"/>
      <c r="G348" s="41"/>
      <c r="H348" s="41"/>
      <c r="I348" s="41"/>
      <c r="J348" s="41"/>
      <c r="K348" s="41"/>
      <c r="L348" s="41"/>
      <c r="M348" s="41"/>
    </row>
    <row r="349" spans="1:13" ht="21" customHeight="1" x14ac:dyDescent="0.45">
      <c r="A349" s="41"/>
      <c r="B349" s="62"/>
      <c r="C349" s="62"/>
      <c r="D349" s="41"/>
      <c r="E349" s="41"/>
      <c r="F349" s="41"/>
      <c r="G349" s="41"/>
      <c r="H349" s="41"/>
      <c r="I349" s="41"/>
      <c r="J349" s="41"/>
      <c r="K349" s="41"/>
      <c r="L349" s="41"/>
      <c r="M349" s="41"/>
    </row>
    <row r="350" spans="1:13" ht="21" customHeight="1" x14ac:dyDescent="0.45">
      <c r="A350" s="41"/>
      <c r="B350" s="62"/>
      <c r="C350" s="62"/>
      <c r="D350" s="41"/>
      <c r="E350" s="41"/>
      <c r="F350" s="41"/>
      <c r="G350" s="41"/>
      <c r="H350" s="41"/>
      <c r="I350" s="41"/>
      <c r="J350" s="41"/>
      <c r="K350" s="41"/>
      <c r="L350" s="41"/>
      <c r="M350" s="41"/>
    </row>
    <row r="351" spans="1:13" ht="21" customHeight="1" x14ac:dyDescent="0.45">
      <c r="A351" s="41"/>
      <c r="B351" s="62"/>
      <c r="C351" s="62"/>
      <c r="D351" s="41"/>
      <c r="E351" s="41"/>
      <c r="F351" s="41"/>
      <c r="G351" s="41"/>
      <c r="H351" s="41"/>
      <c r="I351" s="41"/>
      <c r="J351" s="41"/>
      <c r="K351" s="41"/>
      <c r="L351" s="41"/>
      <c r="M351" s="41"/>
    </row>
    <row r="352" spans="1:13" ht="21" customHeight="1" x14ac:dyDescent="0.45">
      <c r="A352" s="41"/>
      <c r="B352" s="62"/>
      <c r="C352" s="62"/>
      <c r="D352" s="41"/>
      <c r="E352" s="41"/>
      <c r="F352" s="41"/>
      <c r="G352" s="41"/>
      <c r="H352" s="41"/>
      <c r="I352" s="41"/>
      <c r="J352" s="41"/>
      <c r="K352" s="41"/>
      <c r="L352" s="41"/>
      <c r="M352" s="41"/>
    </row>
    <row r="353" spans="1:13" ht="21" customHeight="1" x14ac:dyDescent="0.45">
      <c r="A353" s="41"/>
      <c r="B353" s="62"/>
      <c r="C353" s="62"/>
      <c r="D353" s="41"/>
      <c r="E353" s="41"/>
      <c r="F353" s="41"/>
      <c r="G353" s="41"/>
      <c r="H353" s="41"/>
      <c r="I353" s="41"/>
      <c r="J353" s="41"/>
      <c r="K353" s="41"/>
      <c r="L353" s="41"/>
      <c r="M353" s="41"/>
    </row>
    <row r="354" spans="1:13" ht="21" customHeight="1" x14ac:dyDescent="0.45">
      <c r="A354" s="41"/>
      <c r="B354" s="62"/>
      <c r="C354" s="62"/>
      <c r="D354" s="41"/>
      <c r="E354" s="41"/>
      <c r="F354" s="41"/>
      <c r="G354" s="41"/>
      <c r="H354" s="41"/>
      <c r="I354" s="41"/>
      <c r="J354" s="41"/>
      <c r="K354" s="41"/>
      <c r="L354" s="41"/>
      <c r="M354" s="41"/>
    </row>
    <row r="355" spans="1:13" ht="21" customHeight="1" x14ac:dyDescent="0.45">
      <c r="A355" s="41"/>
      <c r="B355" s="62"/>
      <c r="C355" s="62"/>
      <c r="D355" s="41"/>
      <c r="E355" s="41"/>
      <c r="F355" s="41"/>
      <c r="G355" s="41"/>
      <c r="H355" s="41"/>
      <c r="I355" s="41"/>
      <c r="J355" s="41"/>
      <c r="K355" s="41"/>
      <c r="L355" s="41"/>
      <c r="M355" s="41"/>
    </row>
    <row r="356" spans="1:13" ht="21" customHeight="1" x14ac:dyDescent="0.45">
      <c r="A356" s="41"/>
      <c r="B356" s="62"/>
      <c r="C356" s="62"/>
      <c r="D356" s="41"/>
      <c r="E356" s="41"/>
      <c r="F356" s="41"/>
      <c r="G356" s="41"/>
      <c r="H356" s="41"/>
      <c r="I356" s="41"/>
      <c r="J356" s="41"/>
      <c r="K356" s="41"/>
      <c r="L356" s="41"/>
      <c r="M356" s="41"/>
    </row>
    <row r="357" spans="1:13" ht="21" customHeight="1" x14ac:dyDescent="0.45">
      <c r="A357" s="41"/>
      <c r="B357" s="62"/>
      <c r="C357" s="62"/>
      <c r="D357" s="41"/>
      <c r="E357" s="41"/>
      <c r="F357" s="41"/>
      <c r="G357" s="41"/>
      <c r="H357" s="41"/>
      <c r="I357" s="41"/>
      <c r="J357" s="41"/>
      <c r="K357" s="41"/>
      <c r="L357" s="41"/>
      <c r="M357" s="41"/>
    </row>
    <row r="358" spans="1:13" ht="21" customHeight="1" x14ac:dyDescent="0.45">
      <c r="A358" s="41"/>
      <c r="B358" s="62"/>
      <c r="C358" s="62"/>
      <c r="D358" s="41"/>
      <c r="E358" s="41"/>
      <c r="F358" s="41"/>
      <c r="G358" s="41"/>
      <c r="H358" s="41"/>
      <c r="I358" s="41"/>
      <c r="J358" s="41"/>
      <c r="K358" s="41"/>
      <c r="L358" s="41"/>
      <c r="M358" s="41"/>
    </row>
    <row r="359" spans="1:13" ht="21" customHeight="1" x14ac:dyDescent="0.45">
      <c r="A359" s="41"/>
      <c r="B359" s="62"/>
      <c r="C359" s="62"/>
      <c r="D359" s="41"/>
      <c r="E359" s="41"/>
      <c r="F359" s="41"/>
      <c r="G359" s="41"/>
      <c r="H359" s="41"/>
      <c r="I359" s="41"/>
      <c r="J359" s="41"/>
      <c r="K359" s="41"/>
      <c r="L359" s="41"/>
      <c r="M359" s="41"/>
    </row>
    <row r="360" spans="1:13" ht="21" customHeight="1" x14ac:dyDescent="0.45">
      <c r="A360" s="41"/>
      <c r="B360" s="62"/>
      <c r="C360" s="62"/>
      <c r="D360" s="41"/>
      <c r="E360" s="41"/>
      <c r="F360" s="41"/>
      <c r="G360" s="41"/>
      <c r="H360" s="41"/>
      <c r="I360" s="41"/>
      <c r="J360" s="41"/>
      <c r="K360" s="41"/>
      <c r="L360" s="41"/>
      <c r="M360" s="41"/>
    </row>
    <row r="361" spans="1:13" ht="21" customHeight="1" x14ac:dyDescent="0.45">
      <c r="A361" s="41"/>
      <c r="B361" s="62"/>
      <c r="C361" s="62"/>
      <c r="D361" s="41"/>
      <c r="E361" s="41"/>
      <c r="F361" s="41"/>
      <c r="G361" s="41"/>
      <c r="H361" s="41"/>
      <c r="I361" s="41"/>
      <c r="J361" s="41"/>
      <c r="K361" s="41"/>
      <c r="L361" s="41"/>
      <c r="M361" s="41"/>
    </row>
    <row r="362" spans="1:13" ht="21" customHeight="1" x14ac:dyDescent="0.45">
      <c r="A362" s="41"/>
      <c r="B362" s="62"/>
      <c r="C362" s="62"/>
      <c r="D362" s="41"/>
      <c r="E362" s="41"/>
      <c r="F362" s="41"/>
      <c r="G362" s="41"/>
      <c r="H362" s="41"/>
      <c r="I362" s="41"/>
      <c r="J362" s="41"/>
      <c r="K362" s="41"/>
      <c r="L362" s="41"/>
      <c r="M362" s="41"/>
    </row>
    <row r="363" spans="1:13" ht="21" customHeight="1" x14ac:dyDescent="0.45">
      <c r="A363" s="41"/>
      <c r="B363" s="62"/>
      <c r="C363" s="62"/>
      <c r="D363" s="41"/>
      <c r="E363" s="41"/>
      <c r="F363" s="41"/>
      <c r="G363" s="41"/>
      <c r="H363" s="41"/>
      <c r="I363" s="41"/>
      <c r="J363" s="41"/>
      <c r="K363" s="41"/>
      <c r="L363" s="41"/>
      <c r="M363" s="41"/>
    </row>
    <row r="364" spans="1:13" ht="21" customHeight="1" x14ac:dyDescent="0.45">
      <c r="A364" s="41"/>
      <c r="B364" s="62"/>
      <c r="C364" s="62"/>
      <c r="D364" s="41"/>
      <c r="E364" s="41"/>
      <c r="F364" s="41"/>
      <c r="G364" s="41"/>
      <c r="H364" s="41"/>
      <c r="I364" s="41"/>
      <c r="J364" s="41"/>
      <c r="K364" s="41"/>
      <c r="L364" s="41"/>
      <c r="M364" s="41"/>
    </row>
    <row r="365" spans="1:13" ht="21" customHeight="1" x14ac:dyDescent="0.45">
      <c r="A365" s="41"/>
      <c r="B365" s="62"/>
      <c r="C365" s="62"/>
      <c r="D365" s="41"/>
      <c r="E365" s="41"/>
      <c r="F365" s="41"/>
      <c r="G365" s="41"/>
      <c r="H365" s="41"/>
      <c r="I365" s="41"/>
      <c r="J365" s="41"/>
      <c r="K365" s="41"/>
      <c r="L365" s="41"/>
      <c r="M365" s="41"/>
    </row>
    <row r="366" spans="1:13" ht="21" customHeight="1" x14ac:dyDescent="0.45">
      <c r="A366" s="41"/>
      <c r="B366" s="62"/>
      <c r="C366" s="62"/>
      <c r="D366" s="41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 ht="21" customHeight="1" x14ac:dyDescent="0.45">
      <c r="A367" s="41"/>
      <c r="B367" s="62"/>
      <c r="C367" s="62"/>
      <c r="D367" s="41"/>
      <c r="E367" s="41"/>
      <c r="F367" s="41"/>
      <c r="G367" s="41"/>
      <c r="H367" s="41"/>
      <c r="I367" s="41"/>
      <c r="J367" s="41"/>
      <c r="K367" s="41"/>
      <c r="L367" s="41"/>
      <c r="M367" s="41"/>
    </row>
    <row r="368" spans="1:13" ht="21" customHeight="1" x14ac:dyDescent="0.45">
      <c r="A368" s="41"/>
      <c r="B368" s="62"/>
      <c r="C368" s="62"/>
      <c r="D368" s="41"/>
      <c r="E368" s="41"/>
      <c r="F368" s="41"/>
      <c r="G368" s="41"/>
      <c r="H368" s="41"/>
      <c r="I368" s="41"/>
      <c r="J368" s="41"/>
      <c r="K368" s="41"/>
      <c r="L368" s="41"/>
      <c r="M368" s="41"/>
    </row>
    <row r="369" spans="1:13" ht="21" customHeight="1" x14ac:dyDescent="0.45">
      <c r="A369" s="41"/>
      <c r="B369" s="62"/>
      <c r="C369" s="62"/>
      <c r="D369" s="41"/>
      <c r="E369" s="41"/>
      <c r="F369" s="41"/>
      <c r="G369" s="41"/>
      <c r="H369" s="41"/>
      <c r="I369" s="41"/>
      <c r="J369" s="41"/>
      <c r="K369" s="41"/>
      <c r="L369" s="41"/>
      <c r="M369" s="41"/>
    </row>
    <row r="370" spans="1:13" ht="21" customHeight="1" x14ac:dyDescent="0.45">
      <c r="A370" s="41"/>
      <c r="B370" s="62"/>
      <c r="C370" s="62"/>
      <c r="D370" s="41"/>
      <c r="E370" s="41"/>
      <c r="F370" s="41"/>
      <c r="G370" s="41"/>
      <c r="H370" s="41"/>
      <c r="I370" s="41"/>
      <c r="J370" s="41"/>
      <c r="K370" s="41"/>
      <c r="L370" s="41"/>
      <c r="M370" s="41"/>
    </row>
    <row r="371" spans="1:13" ht="21" customHeight="1" x14ac:dyDescent="0.45">
      <c r="A371" s="41"/>
      <c r="B371" s="62"/>
      <c r="C371" s="62"/>
      <c r="D371" s="41"/>
      <c r="E371" s="41"/>
      <c r="F371" s="41"/>
      <c r="G371" s="41"/>
      <c r="H371" s="41"/>
      <c r="I371" s="41"/>
      <c r="J371" s="41"/>
      <c r="K371" s="41"/>
      <c r="L371" s="41"/>
      <c r="M371" s="41"/>
    </row>
    <row r="372" spans="1:13" ht="21" customHeight="1" x14ac:dyDescent="0.45">
      <c r="A372" s="41"/>
      <c r="B372" s="62"/>
      <c r="C372" s="62"/>
      <c r="D372" s="41"/>
      <c r="E372" s="41"/>
      <c r="F372" s="41"/>
      <c r="G372" s="41"/>
      <c r="H372" s="41"/>
      <c r="I372" s="41"/>
      <c r="J372" s="41"/>
      <c r="K372" s="41"/>
      <c r="L372" s="41"/>
      <c r="M372" s="41"/>
    </row>
    <row r="373" spans="1:13" ht="21" customHeight="1" x14ac:dyDescent="0.45">
      <c r="A373" s="41"/>
      <c r="B373" s="62"/>
      <c r="C373" s="62"/>
      <c r="D373" s="41"/>
      <c r="E373" s="41"/>
      <c r="F373" s="41"/>
      <c r="G373" s="41"/>
      <c r="H373" s="41"/>
      <c r="I373" s="41"/>
      <c r="J373" s="41"/>
      <c r="K373" s="41"/>
      <c r="L373" s="41"/>
      <c r="M373" s="41"/>
    </row>
    <row r="374" spans="1:13" ht="21" customHeight="1" x14ac:dyDescent="0.45">
      <c r="A374" s="41"/>
      <c r="B374" s="62"/>
      <c r="C374" s="62"/>
      <c r="D374" s="41"/>
      <c r="E374" s="41"/>
      <c r="F374" s="41"/>
      <c r="G374" s="41"/>
      <c r="H374" s="41"/>
      <c r="I374" s="41"/>
      <c r="J374" s="41"/>
      <c r="K374" s="41"/>
      <c r="L374" s="41"/>
      <c r="M374" s="41"/>
    </row>
    <row r="375" spans="1:13" ht="21" customHeight="1" x14ac:dyDescent="0.45">
      <c r="A375" s="41"/>
      <c r="B375" s="62"/>
      <c r="C375" s="62"/>
      <c r="D375" s="41"/>
      <c r="E375" s="41"/>
      <c r="F375" s="41"/>
      <c r="G375" s="41"/>
      <c r="H375" s="41"/>
      <c r="I375" s="41"/>
      <c r="J375" s="41"/>
      <c r="K375" s="41"/>
      <c r="L375" s="41"/>
      <c r="M375" s="41"/>
    </row>
    <row r="376" spans="1:13" ht="21" customHeight="1" x14ac:dyDescent="0.45">
      <c r="A376" s="41"/>
      <c r="B376" s="62"/>
      <c r="C376" s="62"/>
      <c r="D376" s="41"/>
      <c r="E376" s="41"/>
      <c r="F376" s="41"/>
      <c r="G376" s="41"/>
      <c r="H376" s="41"/>
      <c r="I376" s="41"/>
      <c r="J376" s="41"/>
      <c r="K376" s="41"/>
      <c r="L376" s="41"/>
      <c r="M376" s="41"/>
    </row>
    <row r="377" spans="1:13" ht="21" customHeight="1" x14ac:dyDescent="0.45">
      <c r="A377" s="41"/>
      <c r="B377" s="62"/>
      <c r="C377" s="62"/>
      <c r="D377" s="41"/>
      <c r="E377" s="41"/>
      <c r="F377" s="41"/>
      <c r="G377" s="41"/>
      <c r="H377" s="41"/>
      <c r="I377" s="41"/>
      <c r="J377" s="41"/>
      <c r="K377" s="41"/>
      <c r="L377" s="41"/>
      <c r="M377" s="41"/>
    </row>
    <row r="378" spans="1:13" ht="21" customHeight="1" x14ac:dyDescent="0.45">
      <c r="A378" s="41"/>
      <c r="B378" s="62"/>
      <c r="C378" s="62"/>
      <c r="D378" s="41"/>
      <c r="E378" s="41"/>
      <c r="F378" s="41"/>
      <c r="G378" s="41"/>
      <c r="H378" s="41"/>
      <c r="I378" s="41"/>
      <c r="J378" s="41"/>
      <c r="K378" s="41"/>
      <c r="L378" s="41"/>
      <c r="M378" s="41"/>
    </row>
    <row r="379" spans="1:13" ht="21" customHeight="1" x14ac:dyDescent="0.45">
      <c r="A379" s="41"/>
      <c r="B379" s="62"/>
      <c r="C379" s="62"/>
      <c r="D379" s="41"/>
      <c r="E379" s="41"/>
      <c r="F379" s="41"/>
      <c r="G379" s="41"/>
      <c r="H379" s="41"/>
      <c r="I379" s="41"/>
      <c r="J379" s="41"/>
      <c r="K379" s="41"/>
      <c r="L379" s="41"/>
      <c r="M379" s="41"/>
    </row>
    <row r="380" spans="1:13" ht="21" customHeight="1" x14ac:dyDescent="0.45">
      <c r="A380" s="41"/>
      <c r="B380" s="62"/>
      <c r="C380" s="62"/>
      <c r="D380" s="41"/>
      <c r="E380" s="41"/>
      <c r="F380" s="41"/>
      <c r="G380" s="41"/>
      <c r="H380" s="41"/>
      <c r="I380" s="41"/>
      <c r="J380" s="41"/>
      <c r="K380" s="41"/>
      <c r="L380" s="41"/>
      <c r="M380" s="41"/>
    </row>
    <row r="381" spans="1:13" ht="21" customHeight="1" x14ac:dyDescent="0.45">
      <c r="A381" s="41"/>
      <c r="B381" s="62"/>
      <c r="C381" s="62"/>
      <c r="D381" s="41"/>
      <c r="E381" s="41"/>
      <c r="F381" s="41"/>
      <c r="G381" s="41"/>
      <c r="H381" s="41"/>
      <c r="I381" s="41"/>
      <c r="J381" s="41"/>
      <c r="K381" s="41"/>
      <c r="L381" s="41"/>
      <c r="M381" s="41"/>
    </row>
    <row r="382" spans="1:13" ht="21" customHeight="1" x14ac:dyDescent="0.45">
      <c r="A382" s="41"/>
      <c r="B382" s="62"/>
      <c r="C382" s="62"/>
      <c r="D382" s="41"/>
      <c r="E382" s="41"/>
      <c r="F382" s="41"/>
      <c r="G382" s="41"/>
      <c r="H382" s="41"/>
      <c r="I382" s="41"/>
      <c r="J382" s="41"/>
      <c r="K382" s="41"/>
      <c r="L382" s="41"/>
      <c r="M382" s="41"/>
    </row>
    <row r="383" spans="1:13" ht="21" customHeight="1" x14ac:dyDescent="0.45">
      <c r="A383" s="41"/>
      <c r="B383" s="62"/>
      <c r="C383" s="62"/>
      <c r="D383" s="41"/>
      <c r="E383" s="41"/>
      <c r="F383" s="41"/>
      <c r="G383" s="41"/>
      <c r="H383" s="41"/>
      <c r="I383" s="41"/>
      <c r="J383" s="41"/>
      <c r="K383" s="41"/>
      <c r="L383" s="41"/>
      <c r="M383" s="41"/>
    </row>
    <row r="384" spans="1:13" ht="21" customHeight="1" x14ac:dyDescent="0.45">
      <c r="A384" s="41"/>
      <c r="B384" s="62"/>
      <c r="C384" s="62"/>
      <c r="D384" s="41"/>
      <c r="E384" s="41"/>
      <c r="F384" s="41"/>
      <c r="G384" s="41"/>
      <c r="H384" s="41"/>
      <c r="I384" s="41"/>
      <c r="J384" s="41"/>
      <c r="K384" s="41"/>
      <c r="L384" s="41"/>
      <c r="M384" s="41"/>
    </row>
    <row r="385" spans="1:13" ht="21" customHeight="1" x14ac:dyDescent="0.45">
      <c r="A385" s="41"/>
      <c r="B385" s="62"/>
      <c r="C385" s="62"/>
      <c r="D385" s="41"/>
      <c r="E385" s="41"/>
      <c r="F385" s="41"/>
      <c r="G385" s="41"/>
      <c r="H385" s="41"/>
      <c r="I385" s="41"/>
      <c r="J385" s="41"/>
      <c r="K385" s="41"/>
      <c r="L385" s="41"/>
      <c r="M385" s="41"/>
    </row>
    <row r="386" spans="1:13" ht="21" customHeight="1" x14ac:dyDescent="0.45">
      <c r="A386" s="41"/>
      <c r="B386" s="62"/>
      <c r="C386" s="62"/>
      <c r="D386" s="41"/>
      <c r="E386" s="41"/>
      <c r="F386" s="41"/>
      <c r="G386" s="41"/>
      <c r="H386" s="41"/>
      <c r="I386" s="41"/>
      <c r="J386" s="41"/>
      <c r="K386" s="41"/>
      <c r="L386" s="41"/>
      <c r="M386" s="41"/>
    </row>
    <row r="387" spans="1:13" ht="21" customHeight="1" x14ac:dyDescent="0.45">
      <c r="A387" s="41"/>
      <c r="B387" s="62"/>
      <c r="C387" s="62"/>
      <c r="D387" s="41"/>
      <c r="E387" s="41"/>
      <c r="F387" s="41"/>
      <c r="G387" s="41"/>
      <c r="H387" s="41"/>
      <c r="I387" s="41"/>
      <c r="J387" s="41"/>
      <c r="K387" s="41"/>
      <c r="L387" s="41"/>
      <c r="M387" s="41"/>
    </row>
    <row r="388" spans="1:13" ht="21" customHeight="1" x14ac:dyDescent="0.45">
      <c r="A388" s="41"/>
      <c r="B388" s="62"/>
      <c r="C388" s="62"/>
      <c r="D388" s="41"/>
      <c r="E388" s="41"/>
      <c r="F388" s="41"/>
      <c r="G388" s="41"/>
      <c r="H388" s="41"/>
      <c r="I388" s="41"/>
      <c r="J388" s="41"/>
      <c r="K388" s="41"/>
      <c r="L388" s="41"/>
      <c r="M388" s="41"/>
    </row>
    <row r="389" spans="1:13" ht="21" customHeight="1" x14ac:dyDescent="0.45">
      <c r="A389" s="41"/>
      <c r="B389" s="62"/>
      <c r="C389" s="62"/>
      <c r="D389" s="41"/>
      <c r="E389" s="41"/>
      <c r="F389" s="41"/>
      <c r="G389" s="41"/>
      <c r="H389" s="41"/>
      <c r="I389" s="41"/>
      <c r="J389" s="41"/>
      <c r="K389" s="41"/>
      <c r="L389" s="41"/>
      <c r="M389" s="41"/>
    </row>
    <row r="390" spans="1:13" ht="21" customHeight="1" x14ac:dyDescent="0.45">
      <c r="A390" s="41"/>
      <c r="B390" s="62"/>
      <c r="C390" s="62"/>
      <c r="D390" s="41"/>
      <c r="E390" s="41"/>
      <c r="F390" s="41"/>
      <c r="G390" s="41"/>
      <c r="H390" s="41"/>
      <c r="I390" s="41"/>
      <c r="J390" s="41"/>
      <c r="K390" s="41"/>
      <c r="L390" s="41"/>
      <c r="M390" s="41"/>
    </row>
    <row r="391" spans="1:13" ht="21" customHeight="1" x14ac:dyDescent="0.45">
      <c r="A391" s="41"/>
      <c r="B391" s="62"/>
      <c r="C391" s="62"/>
      <c r="D391" s="41"/>
      <c r="E391" s="41"/>
      <c r="F391" s="41"/>
      <c r="G391" s="41"/>
      <c r="H391" s="41"/>
      <c r="I391" s="41"/>
      <c r="J391" s="41"/>
      <c r="K391" s="41"/>
      <c r="L391" s="41"/>
      <c r="M391" s="41"/>
    </row>
    <row r="392" spans="1:13" ht="21" customHeight="1" x14ac:dyDescent="0.45">
      <c r="A392" s="41"/>
      <c r="B392" s="62"/>
      <c r="C392" s="62"/>
      <c r="D392" s="41"/>
      <c r="E392" s="41"/>
      <c r="F392" s="41"/>
      <c r="G392" s="41"/>
      <c r="H392" s="41"/>
      <c r="I392" s="41"/>
      <c r="J392" s="41"/>
      <c r="K392" s="41"/>
      <c r="L392" s="41"/>
      <c r="M392" s="41"/>
    </row>
    <row r="393" spans="1:13" ht="21" customHeight="1" x14ac:dyDescent="0.45">
      <c r="A393" s="41"/>
      <c r="B393" s="62"/>
      <c r="C393" s="62"/>
      <c r="D393" s="41"/>
      <c r="E393" s="41"/>
      <c r="F393" s="41"/>
      <c r="G393" s="41"/>
      <c r="H393" s="41"/>
      <c r="I393" s="41"/>
      <c r="J393" s="41"/>
      <c r="K393" s="41"/>
      <c r="L393" s="41"/>
      <c r="M393" s="41"/>
    </row>
    <row r="394" spans="1:13" ht="21" customHeight="1" x14ac:dyDescent="0.45">
      <c r="A394" s="41"/>
      <c r="B394" s="62"/>
      <c r="C394" s="62"/>
      <c r="D394" s="41"/>
      <c r="E394" s="41"/>
      <c r="F394" s="41"/>
      <c r="G394" s="41"/>
      <c r="H394" s="41"/>
      <c r="I394" s="41"/>
      <c r="J394" s="41"/>
      <c r="K394" s="41"/>
      <c r="L394" s="41"/>
      <c r="M394" s="41"/>
    </row>
    <row r="395" spans="1:13" ht="21" customHeight="1" x14ac:dyDescent="0.45">
      <c r="A395" s="41"/>
      <c r="B395" s="62"/>
      <c r="C395" s="62"/>
      <c r="D395" s="41"/>
      <c r="E395" s="41"/>
      <c r="F395" s="41"/>
      <c r="G395" s="41"/>
      <c r="H395" s="41"/>
      <c r="I395" s="41"/>
      <c r="J395" s="41"/>
      <c r="K395" s="41"/>
      <c r="L395" s="41"/>
      <c r="M395" s="41"/>
    </row>
    <row r="396" spans="1:13" ht="21" customHeight="1" x14ac:dyDescent="0.45">
      <c r="A396" s="41"/>
      <c r="B396" s="62"/>
      <c r="C396" s="62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1" customHeight="1" x14ac:dyDescent="0.45">
      <c r="A397" s="41"/>
      <c r="B397" s="62"/>
      <c r="C397" s="62"/>
      <c r="D397" s="41"/>
      <c r="E397" s="41"/>
      <c r="F397" s="41"/>
      <c r="G397" s="41"/>
      <c r="H397" s="41"/>
      <c r="I397" s="41"/>
      <c r="J397" s="41"/>
      <c r="K397" s="41"/>
      <c r="L397" s="41"/>
      <c r="M397" s="41"/>
    </row>
    <row r="398" spans="1:13" ht="21" customHeight="1" x14ac:dyDescent="0.45">
      <c r="A398" s="41"/>
      <c r="B398" s="62"/>
      <c r="C398" s="62"/>
      <c r="D398" s="41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13" ht="21" customHeight="1" x14ac:dyDescent="0.45">
      <c r="A399" s="41"/>
      <c r="B399" s="62"/>
      <c r="C399" s="62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 ht="21" customHeight="1" x14ac:dyDescent="0.45">
      <c r="A400" s="41"/>
      <c r="B400" s="62"/>
      <c r="C400" s="62"/>
      <c r="D400" s="41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ht="21" customHeight="1" x14ac:dyDescent="0.45">
      <c r="A401" s="41"/>
      <c r="B401" s="62"/>
      <c r="C401" s="62"/>
      <c r="D401" s="41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ht="21" customHeight="1" x14ac:dyDescent="0.45">
      <c r="A402" s="41"/>
      <c r="B402" s="62"/>
      <c r="C402" s="62"/>
      <c r="D402" s="41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ht="21" customHeight="1" x14ac:dyDescent="0.45">
      <c r="A403" s="41"/>
      <c r="B403" s="62"/>
      <c r="C403" s="62"/>
      <c r="D403" s="41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ht="21" customHeight="1" x14ac:dyDescent="0.45">
      <c r="A404" s="41"/>
      <c r="B404" s="62"/>
      <c r="C404" s="62"/>
      <c r="D404" s="41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ht="21" customHeight="1" x14ac:dyDescent="0.45">
      <c r="A405" s="41"/>
      <c r="B405" s="62"/>
      <c r="C405" s="62"/>
      <c r="D405" s="41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ht="21" customHeight="1" x14ac:dyDescent="0.45">
      <c r="A406" s="41"/>
      <c r="B406" s="62"/>
      <c r="C406" s="62"/>
      <c r="D406" s="41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ht="21" customHeight="1" x14ac:dyDescent="0.45">
      <c r="A407" s="41"/>
      <c r="B407" s="62"/>
      <c r="C407" s="62"/>
      <c r="D407" s="41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ht="21" customHeight="1" x14ac:dyDescent="0.45">
      <c r="A408" s="41"/>
      <c r="B408" s="62"/>
      <c r="C408" s="62"/>
      <c r="D408" s="41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ht="21" customHeight="1" x14ac:dyDescent="0.45">
      <c r="A409" s="41"/>
      <c r="B409" s="62"/>
      <c r="C409" s="62"/>
      <c r="D409" s="41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ht="21" customHeight="1" x14ac:dyDescent="0.45">
      <c r="A410" s="41"/>
      <c r="B410" s="62"/>
      <c r="C410" s="62"/>
      <c r="D410" s="41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ht="21" customHeight="1" x14ac:dyDescent="0.45">
      <c r="A411" s="41"/>
      <c r="B411" s="62"/>
      <c r="C411" s="62"/>
      <c r="D411" s="41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ht="21" customHeight="1" x14ac:dyDescent="0.45">
      <c r="A412" s="41"/>
      <c r="B412" s="62"/>
      <c r="C412" s="62"/>
      <c r="D412" s="41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ht="21" customHeight="1" x14ac:dyDescent="0.45">
      <c r="A413" s="41"/>
      <c r="B413" s="62"/>
      <c r="C413" s="62"/>
      <c r="D413" s="41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ht="21" customHeight="1" x14ac:dyDescent="0.45">
      <c r="A414" s="41"/>
      <c r="B414" s="62"/>
      <c r="C414" s="62"/>
      <c r="D414" s="41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ht="21" customHeight="1" x14ac:dyDescent="0.45">
      <c r="A415" s="41"/>
      <c r="B415" s="62"/>
      <c r="C415" s="62"/>
      <c r="D415" s="41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ht="21" customHeight="1" x14ac:dyDescent="0.45">
      <c r="A416" s="41"/>
      <c r="B416" s="62"/>
      <c r="C416" s="62"/>
      <c r="D416" s="41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ht="21" customHeight="1" x14ac:dyDescent="0.45">
      <c r="A417" s="41"/>
      <c r="B417" s="62"/>
      <c r="C417" s="62"/>
      <c r="D417" s="41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ht="21" customHeight="1" x14ac:dyDescent="0.45">
      <c r="A418" s="41"/>
      <c r="B418" s="62"/>
      <c r="C418" s="62"/>
      <c r="D418" s="41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ht="21" customHeight="1" x14ac:dyDescent="0.45">
      <c r="A419" s="41"/>
      <c r="B419" s="62"/>
      <c r="C419" s="62"/>
      <c r="D419" s="41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ht="21" customHeight="1" x14ac:dyDescent="0.45">
      <c r="A420" s="41"/>
      <c r="B420" s="62"/>
      <c r="C420" s="62"/>
      <c r="D420" s="41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ht="21" customHeight="1" x14ac:dyDescent="0.45">
      <c r="A421" s="41"/>
      <c r="B421" s="62"/>
      <c r="C421" s="62"/>
      <c r="D421" s="41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ht="21" customHeight="1" x14ac:dyDescent="0.45">
      <c r="A422" s="41"/>
      <c r="B422" s="62"/>
      <c r="C422" s="62"/>
      <c r="D422" s="41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ht="21" customHeight="1" x14ac:dyDescent="0.45">
      <c r="A423" s="41"/>
      <c r="B423" s="62"/>
      <c r="C423" s="62"/>
      <c r="D423" s="41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ht="21" customHeight="1" x14ac:dyDescent="0.45">
      <c r="A424" s="41"/>
      <c r="B424" s="62"/>
      <c r="C424" s="62"/>
      <c r="D424" s="41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ht="21" customHeight="1" x14ac:dyDescent="0.45">
      <c r="A425" s="41"/>
      <c r="B425" s="62"/>
      <c r="C425" s="62"/>
      <c r="D425" s="41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ht="21" customHeight="1" x14ac:dyDescent="0.45">
      <c r="A426" s="41"/>
      <c r="B426" s="62"/>
      <c r="C426" s="62"/>
      <c r="D426" s="41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ht="21" customHeight="1" x14ac:dyDescent="0.45">
      <c r="A427" s="41"/>
      <c r="B427" s="62"/>
      <c r="C427" s="62"/>
      <c r="D427" s="41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ht="21" customHeight="1" x14ac:dyDescent="0.45">
      <c r="A428" s="41"/>
      <c r="B428" s="62"/>
      <c r="C428" s="62"/>
      <c r="D428" s="41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ht="21" customHeight="1" x14ac:dyDescent="0.45">
      <c r="A429" s="41"/>
      <c r="B429" s="62"/>
      <c r="C429" s="62"/>
      <c r="D429" s="41"/>
      <c r="E429" s="41"/>
      <c r="F429" s="41"/>
      <c r="G429" s="41"/>
      <c r="H429" s="41"/>
      <c r="I429" s="41"/>
      <c r="J429" s="41"/>
      <c r="K429" s="41"/>
      <c r="L429" s="41"/>
      <c r="M429" s="41"/>
    </row>
    <row r="430" spans="1:13" ht="21" customHeight="1" x14ac:dyDescent="0.45">
      <c r="A430" s="41"/>
      <c r="B430" s="62"/>
      <c r="C430" s="62"/>
      <c r="D430" s="41"/>
      <c r="E430" s="41"/>
      <c r="F430" s="41"/>
      <c r="G430" s="41"/>
      <c r="H430" s="41"/>
      <c r="I430" s="41"/>
      <c r="J430" s="41"/>
      <c r="K430" s="41"/>
      <c r="L430" s="41"/>
      <c r="M430" s="41"/>
    </row>
    <row r="431" spans="1:13" ht="21" customHeight="1" x14ac:dyDescent="0.45">
      <c r="A431" s="41"/>
      <c r="B431" s="62"/>
      <c r="C431" s="62"/>
      <c r="D431" s="41"/>
      <c r="E431" s="41"/>
      <c r="F431" s="41"/>
      <c r="G431" s="41"/>
      <c r="H431" s="41"/>
      <c r="I431" s="41"/>
      <c r="J431" s="41"/>
      <c r="K431" s="41"/>
      <c r="L431" s="41"/>
      <c r="M431" s="41"/>
    </row>
    <row r="432" spans="1:13" ht="21" customHeight="1" x14ac:dyDescent="0.45">
      <c r="A432" s="41"/>
      <c r="B432" s="62"/>
      <c r="C432" s="62"/>
      <c r="D432" s="41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1:13" ht="21" customHeight="1" x14ac:dyDescent="0.45">
      <c r="A433" s="41"/>
      <c r="B433" s="62"/>
      <c r="C433" s="62"/>
      <c r="D433" s="41"/>
      <c r="E433" s="41"/>
      <c r="F433" s="41"/>
      <c r="G433" s="41"/>
      <c r="H433" s="41"/>
      <c r="I433" s="41"/>
      <c r="J433" s="41"/>
      <c r="K433" s="41"/>
      <c r="L433" s="41"/>
      <c r="M433" s="41"/>
    </row>
    <row r="434" spans="1:13" ht="21" customHeight="1" x14ac:dyDescent="0.45">
      <c r="A434" s="41"/>
      <c r="B434" s="62"/>
      <c r="C434" s="62"/>
      <c r="D434" s="41"/>
      <c r="E434" s="41"/>
      <c r="F434" s="41"/>
      <c r="G434" s="41"/>
      <c r="H434" s="41"/>
      <c r="I434" s="41"/>
      <c r="J434" s="41"/>
      <c r="K434" s="41"/>
      <c r="L434" s="41"/>
      <c r="M434" s="41"/>
    </row>
    <row r="435" spans="1:13" ht="21" customHeight="1" x14ac:dyDescent="0.45">
      <c r="A435" s="41"/>
      <c r="B435" s="62"/>
      <c r="C435" s="62"/>
      <c r="D435" s="41"/>
      <c r="E435" s="41"/>
      <c r="F435" s="41"/>
      <c r="G435" s="41"/>
      <c r="H435" s="41"/>
      <c r="I435" s="41"/>
      <c r="J435" s="41"/>
      <c r="K435" s="41"/>
      <c r="L435" s="41"/>
      <c r="M435" s="41"/>
    </row>
    <row r="436" spans="1:13" ht="21" customHeight="1" x14ac:dyDescent="0.45">
      <c r="A436" s="41"/>
      <c r="B436" s="62"/>
      <c r="C436" s="62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1" customHeight="1" x14ac:dyDescent="0.45">
      <c r="A437" s="41"/>
      <c r="B437" s="62"/>
      <c r="C437" s="62"/>
      <c r="D437" s="41"/>
      <c r="E437" s="41"/>
      <c r="F437" s="41"/>
      <c r="G437" s="41"/>
      <c r="H437" s="41"/>
      <c r="I437" s="41"/>
      <c r="J437" s="41"/>
      <c r="K437" s="41"/>
      <c r="L437" s="41"/>
      <c r="M437" s="41"/>
    </row>
    <row r="438" spans="1:13" ht="21" customHeight="1" x14ac:dyDescent="0.45">
      <c r="A438" s="41"/>
      <c r="B438" s="62"/>
      <c r="C438" s="62"/>
      <c r="D438" s="41"/>
      <c r="E438" s="41"/>
      <c r="F438" s="41"/>
      <c r="G438" s="41"/>
      <c r="H438" s="41"/>
      <c r="I438" s="41"/>
      <c r="J438" s="41"/>
      <c r="K438" s="41"/>
      <c r="L438" s="41"/>
      <c r="M438" s="41"/>
    </row>
    <row r="439" spans="1:13" ht="21" customHeight="1" x14ac:dyDescent="0.45">
      <c r="A439" s="41"/>
      <c r="B439" s="62"/>
      <c r="C439" s="62"/>
      <c r="D439" s="41"/>
      <c r="E439" s="41"/>
      <c r="F439" s="41"/>
      <c r="G439" s="41"/>
      <c r="H439" s="41"/>
      <c r="I439" s="41"/>
      <c r="J439" s="41"/>
      <c r="K439" s="41"/>
      <c r="L439" s="41"/>
      <c r="M439" s="41"/>
    </row>
    <row r="440" spans="1:13" ht="21" customHeight="1" x14ac:dyDescent="0.45">
      <c r="A440" s="41"/>
      <c r="B440" s="62"/>
      <c r="C440" s="62"/>
      <c r="D440" s="41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13" ht="21" customHeight="1" x14ac:dyDescent="0.45">
      <c r="A441" s="41"/>
      <c r="B441" s="62"/>
      <c r="C441" s="62"/>
      <c r="D441" s="41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13" ht="21" customHeight="1" x14ac:dyDescent="0.45">
      <c r="A442" s="41"/>
      <c r="B442" s="62"/>
      <c r="C442" s="62"/>
      <c r="D442" s="41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13" ht="21" customHeight="1" x14ac:dyDescent="0.45">
      <c r="A443" s="41"/>
      <c r="B443" s="62"/>
      <c r="C443" s="62"/>
      <c r="D443" s="41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13" ht="21" customHeight="1" x14ac:dyDescent="0.45">
      <c r="A444" s="41"/>
      <c r="B444" s="62"/>
      <c r="C444" s="62"/>
      <c r="D444" s="41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13" ht="21" customHeight="1" x14ac:dyDescent="0.45">
      <c r="A445" s="41"/>
      <c r="B445" s="62"/>
      <c r="C445" s="62"/>
      <c r="D445" s="41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13" ht="21" customHeight="1" x14ac:dyDescent="0.45">
      <c r="A446" s="41"/>
      <c r="B446" s="62"/>
      <c r="C446" s="62"/>
      <c r="D446" s="41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13" ht="21" customHeight="1" x14ac:dyDescent="0.45">
      <c r="A447" s="41"/>
      <c r="B447" s="62"/>
      <c r="C447" s="62"/>
      <c r="D447" s="41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13" ht="21" customHeight="1" x14ac:dyDescent="0.45">
      <c r="A448" s="41"/>
      <c r="B448" s="62"/>
      <c r="C448" s="62"/>
      <c r="D448" s="41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ht="21" customHeight="1" x14ac:dyDescent="0.45">
      <c r="A449" s="41"/>
      <c r="B449" s="62"/>
      <c r="C449" s="62"/>
      <c r="D449" s="41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ht="21" customHeight="1" x14ac:dyDescent="0.45">
      <c r="A450" s="41"/>
      <c r="B450" s="62"/>
      <c r="C450" s="62"/>
      <c r="D450" s="41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ht="21" customHeight="1" x14ac:dyDescent="0.45">
      <c r="A451" s="41"/>
      <c r="B451" s="62"/>
      <c r="C451" s="62"/>
      <c r="D451" s="41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ht="21" customHeight="1" x14ac:dyDescent="0.45">
      <c r="A452" s="41"/>
      <c r="B452" s="62"/>
      <c r="C452" s="62"/>
      <c r="D452" s="41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ht="21" customHeight="1" x14ac:dyDescent="0.45">
      <c r="A453" s="41"/>
      <c r="B453" s="62"/>
      <c r="C453" s="62"/>
      <c r="D453" s="41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ht="21" customHeight="1" x14ac:dyDescent="0.45">
      <c r="A454" s="41"/>
      <c r="B454" s="62"/>
      <c r="C454" s="62"/>
      <c r="D454" s="41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ht="21" customHeight="1" x14ac:dyDescent="0.45">
      <c r="A455" s="41"/>
      <c r="B455" s="62"/>
      <c r="C455" s="62"/>
      <c r="D455" s="41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ht="21" customHeight="1" x14ac:dyDescent="0.45">
      <c r="A456" s="41"/>
      <c r="B456" s="62"/>
      <c r="C456" s="62"/>
      <c r="D456" s="41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ht="21" customHeight="1" x14ac:dyDescent="0.45">
      <c r="A457" s="41"/>
      <c r="B457" s="62"/>
      <c r="C457" s="62"/>
      <c r="D457" s="41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ht="21" customHeight="1" x14ac:dyDescent="0.45">
      <c r="A458" s="41"/>
      <c r="B458" s="62"/>
      <c r="C458" s="62"/>
      <c r="D458" s="41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ht="21" customHeight="1" x14ac:dyDescent="0.45">
      <c r="A459" s="41"/>
      <c r="B459" s="62"/>
      <c r="C459" s="62"/>
      <c r="D459" s="41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ht="21" customHeight="1" x14ac:dyDescent="0.45">
      <c r="A460" s="41"/>
      <c r="B460" s="62"/>
      <c r="C460" s="62"/>
      <c r="D460" s="41"/>
      <c r="E460" s="41"/>
      <c r="F460" s="41"/>
      <c r="G460" s="41"/>
      <c r="H460" s="41"/>
      <c r="I460" s="41"/>
      <c r="J460" s="41"/>
      <c r="K460" s="41"/>
      <c r="L460" s="41"/>
      <c r="M460" s="41"/>
    </row>
    <row r="461" spans="1:13" ht="21" customHeight="1" x14ac:dyDescent="0.45">
      <c r="A461" s="41"/>
      <c r="B461" s="62"/>
      <c r="C461" s="62"/>
      <c r="D461" s="41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1:13" ht="21" customHeight="1" x14ac:dyDescent="0.45">
      <c r="A462" s="41"/>
      <c r="B462" s="62"/>
      <c r="C462" s="62"/>
      <c r="D462" s="41"/>
      <c r="E462" s="41"/>
      <c r="F462" s="41"/>
      <c r="G462" s="41"/>
      <c r="H462" s="41"/>
      <c r="I462" s="41"/>
      <c r="J462" s="41"/>
      <c r="K462" s="41"/>
      <c r="L462" s="41"/>
      <c r="M462" s="41"/>
    </row>
    <row r="463" spans="1:13" ht="21" customHeight="1" x14ac:dyDescent="0.45">
      <c r="A463" s="41"/>
      <c r="B463" s="62"/>
      <c r="C463" s="62"/>
      <c r="D463" s="41"/>
      <c r="E463" s="41"/>
      <c r="F463" s="41"/>
      <c r="G463" s="41"/>
      <c r="H463" s="41"/>
      <c r="I463" s="41"/>
      <c r="J463" s="41"/>
      <c r="K463" s="41"/>
      <c r="L463" s="41"/>
      <c r="M463" s="41"/>
    </row>
    <row r="464" spans="1:13" ht="21" customHeight="1" x14ac:dyDescent="0.45">
      <c r="A464" s="41"/>
      <c r="B464" s="62"/>
      <c r="C464" s="62"/>
      <c r="D464" s="41"/>
      <c r="E464" s="41"/>
      <c r="F464" s="41"/>
      <c r="G464" s="41"/>
      <c r="H464" s="41"/>
      <c r="I464" s="41"/>
      <c r="J464" s="41"/>
      <c r="K464" s="41"/>
      <c r="L464" s="41"/>
      <c r="M464" s="41"/>
    </row>
    <row r="465" spans="1:13" ht="21" customHeight="1" x14ac:dyDescent="0.45">
      <c r="A465" s="41"/>
      <c r="B465" s="62"/>
      <c r="C465" s="62"/>
      <c r="D465" s="41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3" ht="21" customHeight="1" x14ac:dyDescent="0.45">
      <c r="A466" s="41"/>
      <c r="B466" s="62"/>
      <c r="C466" s="62"/>
      <c r="D466" s="41"/>
      <c r="E466" s="41"/>
      <c r="F466" s="41"/>
      <c r="G466" s="41"/>
      <c r="H466" s="41"/>
      <c r="I466" s="41"/>
      <c r="J466" s="41"/>
      <c r="K466" s="41"/>
      <c r="L466" s="41"/>
      <c r="M466" s="41"/>
    </row>
    <row r="467" spans="1:13" ht="21" customHeight="1" x14ac:dyDescent="0.45">
      <c r="A467" s="41"/>
      <c r="B467" s="62"/>
      <c r="C467" s="62"/>
      <c r="D467" s="41"/>
      <c r="E467" s="41"/>
      <c r="F467" s="41"/>
      <c r="G467" s="41"/>
      <c r="H467" s="41"/>
      <c r="I467" s="41"/>
      <c r="J467" s="41"/>
      <c r="K467" s="41"/>
      <c r="L467" s="41"/>
      <c r="M467" s="41"/>
    </row>
    <row r="468" spans="1:13" ht="21" customHeight="1" x14ac:dyDescent="0.45">
      <c r="A468" s="41"/>
      <c r="B468" s="62"/>
      <c r="C468" s="62"/>
      <c r="D468" s="41"/>
      <c r="E468" s="41"/>
      <c r="F468" s="41"/>
      <c r="G468" s="41"/>
      <c r="H468" s="41"/>
      <c r="I468" s="41"/>
      <c r="J468" s="41"/>
      <c r="K468" s="41"/>
      <c r="L468" s="41"/>
      <c r="M468" s="41"/>
    </row>
    <row r="469" spans="1:13" ht="21" customHeight="1" x14ac:dyDescent="0.45">
      <c r="A469" s="41"/>
      <c r="B469" s="62"/>
      <c r="C469" s="62"/>
      <c r="D469" s="41"/>
      <c r="E469" s="41"/>
      <c r="F469" s="41"/>
      <c r="G469" s="41"/>
      <c r="H469" s="41"/>
      <c r="I469" s="41"/>
      <c r="J469" s="41"/>
      <c r="K469" s="41"/>
      <c r="L469" s="41"/>
      <c r="M469" s="41"/>
    </row>
    <row r="470" spans="1:13" ht="21" customHeight="1" x14ac:dyDescent="0.45">
      <c r="A470" s="41"/>
      <c r="B470" s="62"/>
      <c r="C470" s="62"/>
      <c r="D470" s="41"/>
      <c r="E470" s="41"/>
      <c r="F470" s="41"/>
      <c r="G470" s="41"/>
      <c r="H470" s="41"/>
      <c r="I470" s="41"/>
      <c r="J470" s="41"/>
      <c r="K470" s="41"/>
      <c r="L470" s="41"/>
      <c r="M470" s="41"/>
    </row>
    <row r="471" spans="1:13" ht="21" customHeight="1" x14ac:dyDescent="0.45">
      <c r="A471" s="41"/>
      <c r="B471" s="62"/>
      <c r="C471" s="62"/>
      <c r="D471" s="41"/>
      <c r="E471" s="41"/>
      <c r="F471" s="41"/>
      <c r="G471" s="41"/>
      <c r="H471" s="41"/>
      <c r="I471" s="41"/>
      <c r="J471" s="41"/>
      <c r="K471" s="41"/>
      <c r="L471" s="41"/>
      <c r="M471" s="41"/>
    </row>
    <row r="472" spans="1:13" ht="21" customHeight="1" x14ac:dyDescent="0.45">
      <c r="A472" s="41"/>
      <c r="B472" s="62"/>
      <c r="C472" s="62"/>
      <c r="D472" s="41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3" ht="21" customHeight="1" x14ac:dyDescent="0.45">
      <c r="A473" s="41"/>
      <c r="B473" s="62"/>
      <c r="C473" s="62"/>
      <c r="D473" s="41"/>
      <c r="E473" s="41"/>
      <c r="F473" s="41"/>
      <c r="G473" s="41"/>
      <c r="H473" s="41"/>
      <c r="I473" s="41"/>
      <c r="J473" s="41"/>
      <c r="K473" s="41"/>
      <c r="L473" s="41"/>
      <c r="M473" s="41"/>
    </row>
    <row r="474" spans="1:13" ht="21" customHeight="1" x14ac:dyDescent="0.45">
      <c r="A474" s="41"/>
      <c r="B474" s="62"/>
      <c r="C474" s="62"/>
      <c r="D474" s="41"/>
      <c r="E474" s="41"/>
      <c r="F474" s="41"/>
      <c r="G474" s="41"/>
      <c r="H474" s="41"/>
      <c r="I474" s="41"/>
      <c r="J474" s="41"/>
      <c r="K474" s="41"/>
      <c r="L474" s="41"/>
      <c r="M474" s="41"/>
    </row>
    <row r="475" spans="1:13" ht="21" customHeight="1" x14ac:dyDescent="0.45">
      <c r="A475" s="41"/>
      <c r="B475" s="62"/>
      <c r="C475" s="62"/>
      <c r="D475" s="41"/>
      <c r="E475" s="41"/>
      <c r="F475" s="41"/>
      <c r="G475" s="41"/>
      <c r="H475" s="41"/>
      <c r="I475" s="41"/>
      <c r="J475" s="41"/>
      <c r="K475" s="41"/>
      <c r="L475" s="41"/>
      <c r="M475" s="41"/>
    </row>
    <row r="476" spans="1:13" ht="21" customHeight="1" x14ac:dyDescent="0.45">
      <c r="A476" s="41"/>
      <c r="B476" s="62"/>
      <c r="C476" s="62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1" customHeight="1" x14ac:dyDescent="0.45">
      <c r="A477" s="41"/>
      <c r="B477" s="62"/>
      <c r="C477" s="62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1" customHeight="1" x14ac:dyDescent="0.45">
      <c r="A478" s="41"/>
      <c r="B478" s="62"/>
      <c r="C478" s="62"/>
      <c r="D478" s="41"/>
      <c r="E478" s="41"/>
      <c r="F478" s="41"/>
      <c r="G478" s="41"/>
      <c r="H478" s="41"/>
      <c r="I478" s="41"/>
      <c r="J478" s="41"/>
      <c r="K478" s="41"/>
      <c r="L478" s="41"/>
      <c r="M478" s="41"/>
    </row>
    <row r="479" spans="1:13" ht="21" customHeight="1" x14ac:dyDescent="0.45">
      <c r="A479" s="41"/>
      <c r="B479" s="62"/>
      <c r="C479" s="62"/>
      <c r="D479" s="41"/>
      <c r="E479" s="41"/>
      <c r="F479" s="41"/>
      <c r="G479" s="41"/>
      <c r="H479" s="41"/>
      <c r="I479" s="41"/>
      <c r="J479" s="41"/>
      <c r="K479" s="41"/>
      <c r="L479" s="41"/>
      <c r="M479" s="41"/>
    </row>
    <row r="480" spans="1:13" ht="21" customHeight="1" x14ac:dyDescent="0.45">
      <c r="A480" s="41"/>
      <c r="B480" s="62"/>
      <c r="C480" s="62"/>
      <c r="D480" s="41"/>
      <c r="E480" s="41"/>
      <c r="F480" s="41"/>
      <c r="G480" s="41"/>
      <c r="H480" s="41"/>
      <c r="I480" s="41"/>
      <c r="J480" s="41"/>
      <c r="K480" s="41"/>
      <c r="L480" s="41"/>
      <c r="M480" s="41"/>
    </row>
    <row r="481" spans="1:13" ht="21" customHeight="1" x14ac:dyDescent="0.45">
      <c r="A481" s="41"/>
      <c r="B481" s="62"/>
      <c r="C481" s="62"/>
      <c r="D481" s="41"/>
      <c r="E481" s="41"/>
      <c r="F481" s="41"/>
      <c r="G481" s="41"/>
      <c r="H481" s="41"/>
      <c r="I481" s="41"/>
      <c r="J481" s="41"/>
      <c r="K481" s="41"/>
      <c r="L481" s="41"/>
      <c r="M481" s="41"/>
    </row>
    <row r="482" spans="1:13" ht="21" customHeight="1" x14ac:dyDescent="0.45">
      <c r="A482" s="41"/>
      <c r="B482" s="62"/>
      <c r="C482" s="62"/>
      <c r="D482" s="41"/>
      <c r="E482" s="41"/>
      <c r="F482" s="41"/>
      <c r="G482" s="41"/>
      <c r="H482" s="41"/>
      <c r="I482" s="41"/>
      <c r="J482" s="41"/>
      <c r="K482" s="41"/>
      <c r="L482" s="41"/>
      <c r="M482" s="41"/>
    </row>
    <row r="483" spans="1:13" ht="21" customHeight="1" x14ac:dyDescent="0.45">
      <c r="A483" s="41"/>
      <c r="B483" s="62"/>
      <c r="C483" s="62"/>
      <c r="D483" s="41"/>
      <c r="E483" s="41"/>
      <c r="F483" s="41"/>
      <c r="G483" s="41"/>
      <c r="H483" s="41"/>
      <c r="I483" s="41"/>
      <c r="J483" s="41"/>
      <c r="K483" s="41"/>
      <c r="L483" s="41"/>
      <c r="M483" s="41"/>
    </row>
    <row r="484" spans="1:13" ht="21" customHeight="1" x14ac:dyDescent="0.45">
      <c r="A484" s="41"/>
      <c r="B484" s="62"/>
      <c r="C484" s="62"/>
      <c r="D484" s="41"/>
      <c r="E484" s="41"/>
      <c r="F484" s="41"/>
      <c r="G484" s="41"/>
      <c r="H484" s="41"/>
      <c r="I484" s="41"/>
      <c r="J484" s="41"/>
      <c r="K484" s="41"/>
      <c r="L484" s="41"/>
      <c r="M484" s="41"/>
    </row>
    <row r="485" spans="1:13" ht="21" customHeight="1" x14ac:dyDescent="0.45">
      <c r="A485" s="41"/>
      <c r="B485" s="62"/>
      <c r="C485" s="62"/>
      <c r="D485" s="41"/>
      <c r="E485" s="41"/>
      <c r="F485" s="41"/>
      <c r="G485" s="41"/>
      <c r="H485" s="41"/>
      <c r="I485" s="41"/>
      <c r="J485" s="41"/>
      <c r="K485" s="41"/>
      <c r="L485" s="41"/>
      <c r="M485" s="41"/>
    </row>
    <row r="486" spans="1:13" ht="21" customHeight="1" x14ac:dyDescent="0.45">
      <c r="A486" s="41"/>
      <c r="B486" s="62"/>
      <c r="C486" s="62"/>
      <c r="D486" s="41"/>
      <c r="E486" s="41"/>
      <c r="F486" s="41"/>
      <c r="G486" s="41"/>
      <c r="H486" s="41"/>
      <c r="I486" s="41"/>
      <c r="J486" s="41"/>
      <c r="K486" s="41"/>
      <c r="L486" s="41"/>
      <c r="M486" s="41"/>
    </row>
    <row r="487" spans="1:13" ht="21" customHeight="1" x14ac:dyDescent="0.45">
      <c r="A487" s="41"/>
      <c r="B487" s="62"/>
      <c r="C487" s="62"/>
      <c r="D487" s="41"/>
      <c r="E487" s="41"/>
      <c r="F487" s="41"/>
      <c r="G487" s="41"/>
      <c r="H487" s="41"/>
      <c r="I487" s="41"/>
      <c r="J487" s="41"/>
      <c r="K487" s="41"/>
      <c r="L487" s="41"/>
      <c r="M487" s="41"/>
    </row>
    <row r="488" spans="1:13" ht="21" customHeight="1" x14ac:dyDescent="0.45">
      <c r="A488" s="41"/>
      <c r="B488" s="62"/>
      <c r="C488" s="62"/>
      <c r="D488" s="41"/>
      <c r="E488" s="41"/>
      <c r="F488" s="41"/>
      <c r="G488" s="41"/>
      <c r="H488" s="41"/>
      <c r="I488" s="41"/>
      <c r="J488" s="41"/>
      <c r="K488" s="41"/>
      <c r="L488" s="41"/>
      <c r="M488" s="41"/>
    </row>
    <row r="489" spans="1:13" ht="21" customHeight="1" x14ac:dyDescent="0.45">
      <c r="A489" s="41"/>
      <c r="B489" s="62"/>
      <c r="C489" s="62"/>
      <c r="D489" s="41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13" ht="21" customHeight="1" x14ac:dyDescent="0.45">
      <c r="A490" s="41"/>
      <c r="B490" s="62"/>
      <c r="C490" s="62"/>
      <c r="D490" s="41"/>
      <c r="E490" s="41"/>
      <c r="F490" s="41"/>
      <c r="G490" s="41"/>
      <c r="H490" s="41"/>
      <c r="I490" s="41"/>
      <c r="J490" s="41"/>
      <c r="K490" s="41"/>
      <c r="L490" s="41"/>
      <c r="M490" s="41"/>
    </row>
    <row r="491" spans="1:13" ht="21" customHeight="1" x14ac:dyDescent="0.45">
      <c r="A491" s="41"/>
      <c r="B491" s="62"/>
      <c r="C491" s="62"/>
      <c r="D491" s="41"/>
      <c r="E491" s="41"/>
      <c r="F491" s="41"/>
      <c r="G491" s="41"/>
      <c r="H491" s="41"/>
      <c r="I491" s="41"/>
      <c r="J491" s="41"/>
      <c r="K491" s="41"/>
      <c r="L491" s="41"/>
      <c r="M491" s="41"/>
    </row>
    <row r="492" spans="1:13" ht="21" customHeight="1" x14ac:dyDescent="0.45">
      <c r="A492" s="41"/>
      <c r="B492" s="62"/>
      <c r="C492" s="62"/>
      <c r="D492" s="41"/>
      <c r="E492" s="41"/>
      <c r="F492" s="41"/>
      <c r="G492" s="41"/>
      <c r="H492" s="41"/>
      <c r="I492" s="41"/>
      <c r="J492" s="41"/>
      <c r="K492" s="41"/>
      <c r="L492" s="41"/>
      <c r="M492" s="41"/>
    </row>
    <row r="493" spans="1:13" ht="21" customHeight="1" x14ac:dyDescent="0.45">
      <c r="A493" s="41"/>
      <c r="B493" s="62"/>
      <c r="C493" s="62"/>
      <c r="D493" s="41"/>
      <c r="E493" s="41"/>
      <c r="F493" s="41"/>
      <c r="G493" s="41"/>
      <c r="H493" s="41"/>
      <c r="I493" s="41"/>
      <c r="J493" s="41"/>
      <c r="K493" s="41"/>
      <c r="L493" s="41"/>
      <c r="M493" s="41"/>
    </row>
    <row r="494" spans="1:13" ht="21" customHeight="1" x14ac:dyDescent="0.45">
      <c r="A494" s="41"/>
      <c r="B494" s="62"/>
      <c r="C494" s="62"/>
      <c r="D494" s="41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13" ht="21" customHeight="1" x14ac:dyDescent="0.45">
      <c r="A495" s="41"/>
      <c r="B495" s="62"/>
      <c r="C495" s="62"/>
      <c r="D495" s="41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1:13" ht="21" customHeight="1" x14ac:dyDescent="0.45">
      <c r="A496" s="41"/>
      <c r="B496" s="62"/>
      <c r="C496" s="62"/>
      <c r="D496" s="41"/>
      <c r="E496" s="41"/>
      <c r="F496" s="41"/>
      <c r="G496" s="41"/>
      <c r="H496" s="41"/>
      <c r="I496" s="41"/>
      <c r="J496" s="41"/>
      <c r="K496" s="41"/>
      <c r="L496" s="41"/>
      <c r="M496" s="41"/>
    </row>
    <row r="497" spans="1:13" ht="21" customHeight="1" x14ac:dyDescent="0.45">
      <c r="A497" s="41"/>
      <c r="B497" s="62"/>
      <c r="C497" s="62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1" customHeight="1" x14ac:dyDescent="0.45">
      <c r="A498" s="41"/>
      <c r="B498" s="62"/>
      <c r="C498" s="62"/>
      <c r="D498" s="41"/>
      <c r="E498" s="41"/>
      <c r="F498" s="41"/>
      <c r="G498" s="41"/>
      <c r="H498" s="41"/>
      <c r="I498" s="41"/>
      <c r="J498" s="41"/>
      <c r="K498" s="41"/>
      <c r="L498" s="41"/>
      <c r="M498" s="41"/>
    </row>
    <row r="499" spans="1:13" ht="21" customHeight="1" x14ac:dyDescent="0.45">
      <c r="A499" s="41"/>
      <c r="B499" s="62"/>
      <c r="C499" s="62"/>
      <c r="D499" s="41"/>
      <c r="E499" s="41"/>
      <c r="F499" s="41"/>
      <c r="G499" s="41"/>
      <c r="H499" s="41"/>
      <c r="I499" s="41"/>
      <c r="J499" s="41"/>
      <c r="K499" s="41"/>
      <c r="L499" s="41"/>
      <c r="M499" s="41"/>
    </row>
    <row r="500" spans="1:13" ht="21" customHeight="1" x14ac:dyDescent="0.45">
      <c r="A500" s="41"/>
      <c r="B500" s="62"/>
      <c r="C500" s="62"/>
      <c r="D500" s="41"/>
      <c r="E500" s="41"/>
      <c r="F500" s="41"/>
      <c r="G500" s="41"/>
      <c r="H500" s="41"/>
      <c r="I500" s="41"/>
      <c r="J500" s="41"/>
      <c r="K500" s="41"/>
      <c r="L500" s="41"/>
      <c r="M500" s="41"/>
    </row>
  </sheetData>
  <mergeCells count="6">
    <mergeCell ref="A8:B8"/>
    <mergeCell ref="A3:B3"/>
    <mergeCell ref="A7:B7"/>
    <mergeCell ref="A6:B6"/>
    <mergeCell ref="A5:B5"/>
    <mergeCell ref="A4:B4"/>
  </mergeCells>
  <conditionalFormatting sqref="C4:C5">
    <cfRule type="cellIs" dxfId="10" priority="1" operator="greaterThan">
      <formula>0</formula>
    </cfRule>
  </conditionalFormatting>
  <conditionalFormatting sqref="C7">
    <cfRule type="cellIs" dxfId="9" priority="2" operator="greaterThan">
      <formula>0</formula>
    </cfRule>
  </conditionalFormatting>
  <conditionalFormatting sqref="C6">
    <cfRule type="cellIs" dxfId="8" priority="3" operator="greaterThan">
      <formula>0</formula>
    </cfRule>
  </conditionalFormatting>
  <conditionalFormatting sqref="C8">
    <cfRule type="cellIs" dxfId="7" priority="4" operator="greaterThan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workbookViewId="0">
      <selection activeCell="L14" sqref="L14"/>
    </sheetView>
  </sheetViews>
  <sheetFormatPr defaultColWidth="17.25" defaultRowHeight="15" customHeight="1" x14ac:dyDescent="0.2"/>
  <cols>
    <col min="1" max="1" width="51.875" customWidth="1"/>
    <col min="2" max="2" width="13.75" customWidth="1"/>
    <col min="3" max="3" width="16" customWidth="1"/>
    <col min="4" max="4" width="2.25" hidden="1" customWidth="1"/>
    <col min="5" max="13" width="9" customWidth="1"/>
  </cols>
  <sheetData>
    <row r="1" spans="1:13" ht="21" customHeight="1" x14ac:dyDescent="0.45">
      <c r="A1" s="40" t="s">
        <v>167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1" customHeight="1" x14ac:dyDescent="0.4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1" customHeight="1" x14ac:dyDescent="0.45">
      <c r="A3" s="101" t="s">
        <v>149</v>
      </c>
      <c r="B3" s="113" t="s">
        <v>168</v>
      </c>
      <c r="C3" s="207" t="s">
        <v>169</v>
      </c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21" customHeight="1" x14ac:dyDescent="0.45">
      <c r="A4" s="206" t="s">
        <v>170</v>
      </c>
      <c r="B4" s="24" t="s">
        <v>171</v>
      </c>
      <c r="C4" s="167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21" customHeight="1" x14ac:dyDescent="0.45">
      <c r="A5" s="168"/>
      <c r="B5" s="129">
        <f>cds2.4!B3</f>
        <v>0</v>
      </c>
      <c r="C5" s="168"/>
      <c r="D5" s="41">
        <f>IF(B5&gt;1,1,0)</f>
        <v>0</v>
      </c>
      <c r="E5" s="41"/>
      <c r="F5" s="41"/>
      <c r="G5" s="41"/>
      <c r="H5" s="41"/>
      <c r="I5" s="41"/>
      <c r="J5" s="41"/>
      <c r="K5" s="41"/>
      <c r="L5" s="41"/>
      <c r="M5" s="41"/>
    </row>
    <row r="6" spans="1:13" ht="48" customHeight="1" x14ac:dyDescent="0.45">
      <c r="A6" s="112" t="s">
        <v>172</v>
      </c>
      <c r="B6" s="129">
        <f>cds2.4!C20</f>
        <v>0</v>
      </c>
      <c r="C6" s="126" t="str">
        <f>cds2.4!D20</f>
        <v>AUTO</v>
      </c>
      <c r="D6" s="41">
        <f>IF(C6="AUTO",0,IF(C6&gt;=20,1,0))</f>
        <v>0</v>
      </c>
      <c r="E6" s="41"/>
      <c r="F6" s="41"/>
      <c r="G6" s="41"/>
      <c r="H6" s="41"/>
      <c r="I6" s="41"/>
      <c r="J6" s="41"/>
      <c r="K6" s="41"/>
      <c r="L6" s="41"/>
      <c r="M6" s="41"/>
    </row>
    <row r="7" spans="1:13" ht="63" customHeight="1" x14ac:dyDescent="0.45">
      <c r="A7" s="112" t="s">
        <v>173</v>
      </c>
      <c r="B7" s="129">
        <f>cds2.4!E20</f>
        <v>0</v>
      </c>
      <c r="C7" s="126" t="str">
        <f>cds2.4!F20</f>
        <v>AUTO</v>
      </c>
      <c r="D7" s="41">
        <f>IF(C7="AUTO",0,IF(C7&gt;=1,1,0))</f>
        <v>0</v>
      </c>
      <c r="E7" s="41"/>
      <c r="F7" s="41"/>
      <c r="G7" s="41"/>
      <c r="H7" s="41"/>
      <c r="I7" s="41"/>
      <c r="J7" s="41"/>
      <c r="K7" s="41"/>
      <c r="L7" s="41"/>
      <c r="M7" s="41"/>
    </row>
    <row r="8" spans="1:13" ht="72.75" customHeight="1" x14ac:dyDescent="0.45">
      <c r="A8" s="112" t="s">
        <v>174</v>
      </c>
      <c r="B8" s="129">
        <f>cds2.4!G20</f>
        <v>0</v>
      </c>
      <c r="C8" s="126" t="str">
        <f>cds2.4!H20</f>
        <v>AUTO</v>
      </c>
      <c r="D8" s="41">
        <f t="shared" ref="D8:D9" si="0">IF(C8="AUTO",0,IF(C8&gt;=5,1,0))</f>
        <v>0</v>
      </c>
      <c r="E8" s="41"/>
      <c r="F8" s="41"/>
      <c r="G8" s="41"/>
      <c r="H8" s="41"/>
      <c r="I8" s="41"/>
      <c r="J8" s="41"/>
      <c r="K8" s="41"/>
      <c r="L8" s="41"/>
      <c r="M8" s="41"/>
    </row>
    <row r="9" spans="1:13" ht="123.75" customHeight="1" x14ac:dyDescent="0.45">
      <c r="A9" s="112" t="s">
        <v>175</v>
      </c>
      <c r="B9" s="129">
        <f>cds2.4!I20</f>
        <v>0</v>
      </c>
      <c r="C9" s="126" t="str">
        <f>cds2.4!J20</f>
        <v>AUTO</v>
      </c>
      <c r="D9" s="41">
        <f t="shared" si="0"/>
        <v>0</v>
      </c>
      <c r="E9" s="41"/>
      <c r="F9" s="41"/>
      <c r="G9" s="41"/>
      <c r="H9" s="41"/>
      <c r="I9" s="41"/>
      <c r="J9" s="41"/>
      <c r="K9" s="41"/>
      <c r="L9" s="41"/>
      <c r="M9" s="41"/>
    </row>
    <row r="10" spans="1:13" ht="21" customHeight="1" x14ac:dyDescent="0.45">
      <c r="A10" s="41"/>
      <c r="B10" s="41"/>
      <c r="C10" s="41"/>
      <c r="D10" s="41">
        <f>SUM(D5:D9)</f>
        <v>0</v>
      </c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21" customHeight="1" x14ac:dyDescent="0.45">
      <c r="A11" s="99" t="s">
        <v>99</v>
      </c>
      <c r="B11" s="62"/>
      <c r="C11" s="62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21" customHeight="1" x14ac:dyDescent="0.45">
      <c r="A12" s="101" t="s">
        <v>112</v>
      </c>
      <c r="B12" s="101" t="s">
        <v>113</v>
      </c>
      <c r="C12" s="101" t="s">
        <v>99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21" customHeight="1" x14ac:dyDescent="0.45">
      <c r="A13" s="112" t="s">
        <v>162</v>
      </c>
      <c r="B13" s="29" t="s">
        <v>115</v>
      </c>
      <c r="C13" s="29" t="s">
        <v>116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21" customHeight="1" x14ac:dyDescent="0.45">
      <c r="A14" s="112" t="s">
        <v>163</v>
      </c>
      <c r="B14" s="29" t="s">
        <v>118</v>
      </c>
      <c r="C14" s="29" t="s">
        <v>119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1" customHeight="1" x14ac:dyDescent="0.45">
      <c r="A15" s="112" t="s">
        <v>164</v>
      </c>
      <c r="B15" s="29" t="s">
        <v>121</v>
      </c>
      <c r="C15" s="29" t="s">
        <v>122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21" customHeight="1" x14ac:dyDescent="0.45">
      <c r="A16" s="112" t="s">
        <v>165</v>
      </c>
      <c r="B16" s="29" t="s">
        <v>124</v>
      </c>
      <c r="C16" s="29" t="s">
        <v>125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21" customHeight="1" x14ac:dyDescent="0.45">
      <c r="A17" s="112" t="s">
        <v>166</v>
      </c>
      <c r="B17" s="29" t="s">
        <v>127</v>
      </c>
      <c r="C17" s="29" t="s">
        <v>128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21" customHeight="1" x14ac:dyDescent="0.45">
      <c r="A18" s="41"/>
      <c r="B18" s="62"/>
      <c r="C18" s="62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21" customHeight="1" x14ac:dyDescent="0.45">
      <c r="A19" s="104" t="s">
        <v>129</v>
      </c>
      <c r="B19" s="62"/>
      <c r="C19" s="62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21" customHeight="1" x14ac:dyDescent="0.45">
      <c r="A20" s="101" t="s">
        <v>112</v>
      </c>
      <c r="B20" s="101" t="s">
        <v>113</v>
      </c>
      <c r="C20" s="101" t="s">
        <v>99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21" customHeight="1" x14ac:dyDescent="0.45">
      <c r="A21" s="123">
        <f>IF(D10=5,A13,IF(D10=4,A14,IF(D10=3,A15,IF(D10=2,A16,IF(D10=1,A17,0)))))</f>
        <v>0</v>
      </c>
      <c r="B21" s="29">
        <f>D10</f>
        <v>0</v>
      </c>
      <c r="C21" s="29" t="str">
        <f>IF(B21=5,"ดีมาก",IF(B21=4,"ดี",IF(B21=3,"พอใช้",IF(B21=2,"ต้องปรับปรุง",IF(B21=1,"ต้องปรับปรุงเร่งด่วน","ไม่มีผลการดำเนินงาน")))))</f>
        <v>ไม่มีผลการดำเนินงาน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21" customHeight="1" x14ac:dyDescent="0.4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21" customHeight="1" x14ac:dyDescent="0.4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21" customHeight="1" x14ac:dyDescent="0.4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21" customHeight="1" x14ac:dyDescent="0.4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21" customHeight="1" x14ac:dyDescent="0.4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21" customHeight="1" x14ac:dyDescent="0.4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21" customHeight="1" x14ac:dyDescent="0.4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21" customHeight="1" x14ac:dyDescent="0.4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21" customHeight="1" x14ac:dyDescent="0.4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21" customHeight="1" x14ac:dyDescent="0.4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21" customHeight="1" x14ac:dyDescent="0.4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21" customHeight="1" x14ac:dyDescent="0.4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21" customHeight="1" x14ac:dyDescent="0.4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21" customHeight="1" x14ac:dyDescent="0.4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21" customHeight="1" x14ac:dyDescent="0.4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21" customHeight="1" x14ac:dyDescent="0.4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21" customHeight="1" x14ac:dyDescent="0.4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21" customHeight="1" x14ac:dyDescent="0.4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21" customHeight="1" x14ac:dyDescent="0.4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21" customHeight="1" x14ac:dyDescent="0.4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21" customHeight="1" x14ac:dyDescent="0.4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21" customHeight="1" x14ac:dyDescent="0.4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21" customHeight="1" x14ac:dyDescent="0.4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21" customHeight="1" x14ac:dyDescent="0.4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21" customHeight="1" x14ac:dyDescent="0.4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1" customHeight="1" x14ac:dyDescent="0.4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21" customHeight="1" x14ac:dyDescent="0.4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21" customHeight="1" x14ac:dyDescent="0.4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21" customHeight="1" x14ac:dyDescent="0.4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21" customHeight="1" x14ac:dyDescent="0.4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21" customHeight="1" x14ac:dyDescent="0.4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21" customHeight="1" x14ac:dyDescent="0.4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21" customHeight="1" x14ac:dyDescent="0.4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21" customHeight="1" x14ac:dyDescent="0.4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21" customHeight="1" x14ac:dyDescent="0.4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21" customHeight="1" x14ac:dyDescent="0.4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1" customHeight="1" x14ac:dyDescent="0.4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21" customHeight="1" x14ac:dyDescent="0.4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21" customHeight="1" x14ac:dyDescent="0.4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21" customHeight="1" x14ac:dyDescent="0.4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21" customHeight="1" x14ac:dyDescent="0.4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21" customHeight="1" x14ac:dyDescent="0.4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21" customHeight="1" x14ac:dyDescent="0.4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21" customHeight="1" x14ac:dyDescent="0.4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21" customHeight="1" x14ac:dyDescent="0.4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1" customHeight="1" x14ac:dyDescent="0.4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21" customHeight="1" x14ac:dyDescent="0.4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21" customHeight="1" x14ac:dyDescent="0.4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21" customHeight="1" x14ac:dyDescent="0.4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21" customHeight="1" x14ac:dyDescent="0.4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21" customHeight="1" x14ac:dyDescent="0.4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21" customHeight="1" x14ac:dyDescent="0.4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21" customHeight="1" x14ac:dyDescent="0.4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21" customHeight="1" x14ac:dyDescent="0.4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21" customHeight="1" x14ac:dyDescent="0.4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21" customHeight="1" x14ac:dyDescent="0.4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21" customHeight="1" x14ac:dyDescent="0.4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21" customHeight="1" x14ac:dyDescent="0.4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21" customHeight="1" x14ac:dyDescent="0.4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21" customHeight="1" x14ac:dyDescent="0.4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21" customHeight="1" x14ac:dyDescent="0.4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21" customHeight="1" x14ac:dyDescent="0.4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21" customHeight="1" x14ac:dyDescent="0.4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21" customHeight="1" x14ac:dyDescent="0.4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21" customHeight="1" x14ac:dyDescent="0.4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21" customHeight="1" x14ac:dyDescent="0.4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ht="21" customHeight="1" x14ac:dyDescent="0.4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ht="21" customHeight="1" x14ac:dyDescent="0.4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21" customHeight="1" x14ac:dyDescent="0.4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21" customHeight="1" x14ac:dyDescent="0.4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21" customHeight="1" x14ac:dyDescent="0.4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21" customHeight="1" x14ac:dyDescent="0.4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  <row r="94" spans="1:13" ht="21" customHeight="1" x14ac:dyDescent="0.4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</row>
    <row r="95" spans="1:13" ht="21" customHeight="1" x14ac:dyDescent="0.4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spans="1:13" ht="21" customHeight="1" x14ac:dyDescent="0.4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21" customHeight="1" x14ac:dyDescent="0.4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8" spans="1:13" ht="21" customHeight="1" x14ac:dyDescent="0.4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</row>
    <row r="99" spans="1:13" ht="21" customHeight="1" x14ac:dyDescent="0.4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21" customHeight="1" x14ac:dyDescent="0.4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ht="21" customHeight="1" x14ac:dyDescent="0.4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21" customHeight="1" x14ac:dyDescent="0.4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21" customHeight="1" x14ac:dyDescent="0.4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ht="21" customHeight="1" x14ac:dyDescent="0.4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21" customHeight="1" x14ac:dyDescent="0.4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21" customHeight="1" x14ac:dyDescent="0.4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21" customHeight="1" x14ac:dyDescent="0.4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21" customHeight="1" x14ac:dyDescent="0.4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21" customHeight="1" x14ac:dyDescent="0.4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21" customHeight="1" x14ac:dyDescent="0.4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21" customHeight="1" x14ac:dyDescent="0.4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21" customHeight="1" x14ac:dyDescent="0.4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21" customHeight="1" x14ac:dyDescent="0.4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21" customHeight="1" x14ac:dyDescent="0.4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21" customHeight="1" x14ac:dyDescent="0.4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21" customHeight="1" x14ac:dyDescent="0.4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21" customHeight="1" x14ac:dyDescent="0.4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21" customHeight="1" x14ac:dyDescent="0.4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21" customHeight="1" x14ac:dyDescent="0.4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21" customHeight="1" x14ac:dyDescent="0.4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21" customHeight="1" x14ac:dyDescent="0.4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21" customHeight="1" x14ac:dyDescent="0.4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21" customHeight="1" x14ac:dyDescent="0.4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21" customHeight="1" x14ac:dyDescent="0.4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21" customHeight="1" x14ac:dyDescent="0.4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21" customHeight="1" x14ac:dyDescent="0.4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1" customHeight="1" x14ac:dyDescent="0.4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21" customHeight="1" x14ac:dyDescent="0.4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21" customHeight="1" x14ac:dyDescent="0.4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21" customHeight="1" x14ac:dyDescent="0.4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21" customHeight="1" x14ac:dyDescent="0.4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21" customHeight="1" x14ac:dyDescent="0.4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21" customHeight="1" x14ac:dyDescent="0.4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21" customHeight="1" x14ac:dyDescent="0.4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21" customHeight="1" x14ac:dyDescent="0.4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21" customHeight="1" x14ac:dyDescent="0.4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21" customHeight="1" x14ac:dyDescent="0.4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21" customHeight="1" x14ac:dyDescent="0.4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21" customHeight="1" x14ac:dyDescent="0.4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21" customHeight="1" x14ac:dyDescent="0.4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21" customHeight="1" x14ac:dyDescent="0.4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21" customHeight="1" x14ac:dyDescent="0.4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21" customHeight="1" x14ac:dyDescent="0.4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21" customHeight="1" x14ac:dyDescent="0.4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21" customHeight="1" x14ac:dyDescent="0.4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21" customHeight="1" x14ac:dyDescent="0.4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21" customHeight="1" x14ac:dyDescent="0.4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1" customHeight="1" x14ac:dyDescent="0.4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21" customHeight="1" x14ac:dyDescent="0.4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21" customHeight="1" x14ac:dyDescent="0.4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21" customHeight="1" x14ac:dyDescent="0.4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21" customHeight="1" x14ac:dyDescent="0.4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21" customHeight="1" x14ac:dyDescent="0.4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21" customHeight="1" x14ac:dyDescent="0.4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21" customHeight="1" x14ac:dyDescent="0.4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21" customHeight="1" x14ac:dyDescent="0.4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21" customHeight="1" x14ac:dyDescent="0.4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21" customHeight="1" x14ac:dyDescent="0.4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21" customHeight="1" x14ac:dyDescent="0.4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21" customHeight="1" x14ac:dyDescent="0.4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21" customHeight="1" x14ac:dyDescent="0.4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21" customHeight="1" x14ac:dyDescent="0.4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21" customHeight="1" x14ac:dyDescent="0.4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21" customHeight="1" x14ac:dyDescent="0.4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21" customHeight="1" x14ac:dyDescent="0.4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21" customHeight="1" x14ac:dyDescent="0.4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21" customHeight="1" x14ac:dyDescent="0.4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21" customHeight="1" x14ac:dyDescent="0.4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21" customHeight="1" x14ac:dyDescent="0.4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21" customHeight="1" x14ac:dyDescent="0.4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21" customHeight="1" x14ac:dyDescent="0.4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21" customHeight="1" x14ac:dyDescent="0.4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21" customHeight="1" x14ac:dyDescent="0.4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21" customHeight="1" x14ac:dyDescent="0.4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21" customHeight="1" x14ac:dyDescent="0.4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21" customHeight="1" x14ac:dyDescent="0.4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21" customHeight="1" x14ac:dyDescent="0.4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21" customHeight="1" x14ac:dyDescent="0.4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21" customHeight="1" x14ac:dyDescent="0.4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21" customHeight="1" x14ac:dyDescent="0.4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21" customHeight="1" x14ac:dyDescent="0.4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21" customHeight="1" x14ac:dyDescent="0.4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21" customHeight="1" x14ac:dyDescent="0.4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21" customHeight="1" x14ac:dyDescent="0.4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21" customHeight="1" x14ac:dyDescent="0.4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21" customHeight="1" x14ac:dyDescent="0.4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21" customHeight="1" x14ac:dyDescent="0.4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21" customHeight="1" x14ac:dyDescent="0.4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21" customHeight="1" x14ac:dyDescent="0.4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21" customHeight="1" x14ac:dyDescent="0.4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21" customHeight="1" x14ac:dyDescent="0.4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21" customHeight="1" x14ac:dyDescent="0.4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21" customHeight="1" x14ac:dyDescent="0.4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21" customHeight="1" x14ac:dyDescent="0.4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21" customHeight="1" x14ac:dyDescent="0.4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21" customHeight="1" x14ac:dyDescent="0.4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3" ht="21" customHeight="1" x14ac:dyDescent="0.4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3" ht="21" customHeight="1" x14ac:dyDescent="0.4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3" ht="21" customHeight="1" x14ac:dyDescent="0.4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3" ht="21" customHeight="1" x14ac:dyDescent="0.4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3" ht="21" customHeight="1" x14ac:dyDescent="0.4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ht="21" customHeight="1" x14ac:dyDescent="0.4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3" ht="21" customHeight="1" x14ac:dyDescent="0.4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3" ht="21" customHeight="1" x14ac:dyDescent="0.4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3" ht="21" customHeight="1" x14ac:dyDescent="0.4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ht="21" customHeight="1" x14ac:dyDescent="0.4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1:13" ht="21" customHeight="1" x14ac:dyDescent="0.4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1" customHeight="1" x14ac:dyDescent="0.4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1:13" ht="21" customHeight="1" x14ac:dyDescent="0.4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</row>
    <row r="210" spans="1:13" ht="21" customHeight="1" x14ac:dyDescent="0.4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</row>
    <row r="211" spans="1:13" ht="21" customHeight="1" x14ac:dyDescent="0.4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</row>
    <row r="212" spans="1:13" ht="21" customHeight="1" x14ac:dyDescent="0.4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</row>
    <row r="213" spans="1:13" ht="21" customHeight="1" x14ac:dyDescent="0.4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</row>
    <row r="214" spans="1:13" ht="21" customHeight="1" x14ac:dyDescent="0.4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</row>
    <row r="215" spans="1:13" ht="21" customHeight="1" x14ac:dyDescent="0.4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</row>
    <row r="216" spans="1:13" ht="21" customHeight="1" x14ac:dyDescent="0.4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</row>
    <row r="217" spans="1:13" ht="21" customHeight="1" x14ac:dyDescent="0.4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3" ht="21" customHeight="1" x14ac:dyDescent="0.4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</row>
    <row r="219" spans="1:13" ht="21" customHeight="1" x14ac:dyDescent="0.4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</row>
    <row r="220" spans="1:13" ht="21" customHeight="1" x14ac:dyDescent="0.4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</row>
    <row r="221" spans="1:13" ht="21" customHeight="1" x14ac:dyDescent="0.4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13" ht="21" customHeight="1" x14ac:dyDescent="0.4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21" customHeight="1" x14ac:dyDescent="0.4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</row>
    <row r="224" spans="1:13" ht="21" customHeight="1" x14ac:dyDescent="0.4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</row>
    <row r="225" spans="1:13" ht="21" customHeight="1" x14ac:dyDescent="0.4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</row>
    <row r="226" spans="1:13" ht="21" customHeight="1" x14ac:dyDescent="0.4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</row>
    <row r="227" spans="1:13" ht="21" customHeight="1" x14ac:dyDescent="0.4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</row>
    <row r="228" spans="1:13" ht="21" customHeight="1" x14ac:dyDescent="0.4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</row>
    <row r="229" spans="1:13" ht="21" customHeight="1" x14ac:dyDescent="0.4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ht="21" customHeight="1" x14ac:dyDescent="0.4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ht="21" customHeight="1" x14ac:dyDescent="0.4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ht="21" customHeight="1" x14ac:dyDescent="0.4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ht="21" customHeight="1" x14ac:dyDescent="0.4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3" ht="21" customHeight="1" x14ac:dyDescent="0.4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ht="21" customHeight="1" x14ac:dyDescent="0.4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1:13" ht="21" customHeight="1" x14ac:dyDescent="0.4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</row>
    <row r="237" spans="1:13" ht="21" customHeight="1" x14ac:dyDescent="0.4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</row>
    <row r="238" spans="1:13" ht="21" customHeight="1" x14ac:dyDescent="0.4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</row>
    <row r="239" spans="1:13" ht="21" customHeight="1" x14ac:dyDescent="0.4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</row>
    <row r="240" spans="1:13" ht="21" customHeight="1" x14ac:dyDescent="0.4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</row>
    <row r="241" spans="1:13" ht="21" customHeight="1" x14ac:dyDescent="0.4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</row>
    <row r="242" spans="1:13" ht="21" customHeight="1" x14ac:dyDescent="0.4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</row>
    <row r="243" spans="1:13" ht="21" customHeight="1" x14ac:dyDescent="0.4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</row>
    <row r="244" spans="1:13" ht="21" customHeight="1" x14ac:dyDescent="0.4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</row>
    <row r="245" spans="1:13" ht="21" customHeight="1" x14ac:dyDescent="0.4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</row>
    <row r="246" spans="1:13" ht="21" customHeight="1" x14ac:dyDescent="0.4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</row>
    <row r="247" spans="1:13" ht="21" customHeight="1" x14ac:dyDescent="0.4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</row>
    <row r="248" spans="1:13" ht="21" customHeight="1" x14ac:dyDescent="0.4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</row>
    <row r="249" spans="1:13" ht="21" customHeight="1" x14ac:dyDescent="0.4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</row>
    <row r="250" spans="1:13" ht="21" customHeight="1" x14ac:dyDescent="0.4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</row>
    <row r="251" spans="1:13" ht="21" customHeight="1" x14ac:dyDescent="0.4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 ht="21" customHeight="1" x14ac:dyDescent="0.4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ht="21" customHeight="1" x14ac:dyDescent="0.4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</row>
    <row r="254" spans="1:13" ht="21" customHeight="1" x14ac:dyDescent="0.4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</row>
    <row r="255" spans="1:13" ht="21" customHeight="1" x14ac:dyDescent="0.4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</row>
    <row r="256" spans="1:13" ht="21" customHeight="1" x14ac:dyDescent="0.4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</row>
    <row r="257" spans="1:13" ht="21" customHeight="1" x14ac:dyDescent="0.4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</row>
    <row r="258" spans="1:13" ht="21" customHeight="1" x14ac:dyDescent="0.4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</row>
    <row r="259" spans="1:13" ht="21" customHeight="1" x14ac:dyDescent="0.4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</row>
    <row r="260" spans="1:13" ht="21" customHeight="1" x14ac:dyDescent="0.4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3" ht="21" customHeight="1" x14ac:dyDescent="0.4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</row>
    <row r="262" spans="1:13" ht="21" customHeight="1" x14ac:dyDescent="0.4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</row>
    <row r="263" spans="1:13" ht="21" customHeight="1" x14ac:dyDescent="0.4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</row>
    <row r="264" spans="1:13" ht="21" customHeight="1" x14ac:dyDescent="0.4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</row>
    <row r="265" spans="1:13" ht="21" customHeight="1" x14ac:dyDescent="0.4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</row>
    <row r="266" spans="1:13" ht="21" customHeight="1" x14ac:dyDescent="0.4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</row>
    <row r="267" spans="1:13" ht="21" customHeight="1" x14ac:dyDescent="0.4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13" ht="21" customHeight="1" x14ac:dyDescent="0.4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13" ht="21" customHeight="1" x14ac:dyDescent="0.4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</row>
    <row r="270" spans="1:13" ht="21" customHeight="1" x14ac:dyDescent="0.4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</row>
    <row r="271" spans="1:13" ht="21" customHeight="1" x14ac:dyDescent="0.4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</row>
    <row r="272" spans="1:13" ht="21" customHeight="1" x14ac:dyDescent="0.4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</row>
    <row r="273" spans="1:13" ht="21" customHeight="1" x14ac:dyDescent="0.4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</row>
    <row r="274" spans="1:13" ht="21" customHeight="1" x14ac:dyDescent="0.4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</row>
    <row r="275" spans="1:13" ht="21" customHeight="1" x14ac:dyDescent="0.4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</row>
    <row r="276" spans="1:13" ht="21" customHeight="1" x14ac:dyDescent="0.4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</row>
    <row r="277" spans="1:13" ht="21" customHeight="1" x14ac:dyDescent="0.4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</row>
    <row r="278" spans="1:13" ht="21" customHeight="1" x14ac:dyDescent="0.4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</row>
    <row r="279" spans="1:13" ht="21" customHeight="1" x14ac:dyDescent="0.4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</row>
    <row r="280" spans="1:13" ht="21" customHeight="1" x14ac:dyDescent="0.4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</row>
    <row r="281" spans="1:13" ht="21" customHeight="1" x14ac:dyDescent="0.4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1:13" ht="21" customHeight="1" x14ac:dyDescent="0.4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1:13" ht="21" customHeight="1" x14ac:dyDescent="0.4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1:13" ht="21" customHeight="1" x14ac:dyDescent="0.4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1:13" ht="21" customHeight="1" x14ac:dyDescent="0.4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1:13" ht="21" customHeight="1" x14ac:dyDescent="0.4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</row>
    <row r="287" spans="1:13" ht="21" customHeight="1" x14ac:dyDescent="0.4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</row>
    <row r="288" spans="1:13" ht="21" customHeight="1" x14ac:dyDescent="0.4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</row>
    <row r="289" spans="1:13" ht="21" customHeight="1" x14ac:dyDescent="0.4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1:13" ht="21" customHeight="1" x14ac:dyDescent="0.4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</row>
    <row r="291" spans="1:13" ht="21" customHeight="1" x14ac:dyDescent="0.4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</row>
    <row r="292" spans="1:13" ht="21" customHeight="1" x14ac:dyDescent="0.4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</row>
    <row r="293" spans="1:13" ht="21" customHeight="1" x14ac:dyDescent="0.4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</row>
    <row r="294" spans="1:13" ht="21" customHeight="1" x14ac:dyDescent="0.4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</row>
    <row r="295" spans="1:13" ht="21" customHeight="1" x14ac:dyDescent="0.4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</row>
    <row r="296" spans="1:13" ht="21" customHeight="1" x14ac:dyDescent="0.4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</row>
    <row r="297" spans="1:13" ht="21" customHeight="1" x14ac:dyDescent="0.4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</row>
    <row r="298" spans="1:13" ht="21" customHeight="1" x14ac:dyDescent="0.4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</row>
    <row r="299" spans="1:13" ht="21" customHeight="1" x14ac:dyDescent="0.4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</row>
    <row r="300" spans="1:13" ht="21" customHeight="1" x14ac:dyDescent="0.4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</row>
    <row r="301" spans="1:13" ht="21" customHeight="1" x14ac:dyDescent="0.4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</row>
    <row r="302" spans="1:13" ht="21" customHeight="1" x14ac:dyDescent="0.4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</row>
    <row r="303" spans="1:13" ht="21" customHeight="1" x14ac:dyDescent="0.4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</row>
    <row r="304" spans="1:13" ht="21" customHeight="1" x14ac:dyDescent="0.4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</row>
    <row r="305" spans="1:13" ht="21" customHeight="1" x14ac:dyDescent="0.4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</row>
    <row r="306" spans="1:13" ht="21" customHeight="1" x14ac:dyDescent="0.4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</row>
    <row r="307" spans="1:13" ht="21" customHeight="1" x14ac:dyDescent="0.4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</row>
    <row r="308" spans="1:13" ht="21" customHeight="1" x14ac:dyDescent="0.4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</row>
    <row r="309" spans="1:13" ht="21" customHeight="1" x14ac:dyDescent="0.4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</row>
    <row r="310" spans="1:13" ht="21" customHeight="1" x14ac:dyDescent="0.4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</row>
    <row r="311" spans="1:13" ht="21" customHeight="1" x14ac:dyDescent="0.4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</row>
    <row r="312" spans="1:13" ht="21" customHeight="1" x14ac:dyDescent="0.4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</row>
    <row r="313" spans="1:13" ht="21" customHeight="1" x14ac:dyDescent="0.4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</row>
    <row r="314" spans="1:13" ht="21" customHeight="1" x14ac:dyDescent="0.4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</row>
    <row r="315" spans="1:13" ht="21" customHeight="1" x14ac:dyDescent="0.4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</row>
    <row r="316" spans="1:13" ht="21" customHeight="1" x14ac:dyDescent="0.4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</row>
    <row r="317" spans="1:13" ht="21" customHeight="1" x14ac:dyDescent="0.4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</row>
    <row r="318" spans="1:13" ht="21" customHeight="1" x14ac:dyDescent="0.4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</row>
    <row r="319" spans="1:13" ht="21" customHeight="1" x14ac:dyDescent="0.4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</row>
    <row r="320" spans="1:13" ht="21" customHeight="1" x14ac:dyDescent="0.4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</row>
    <row r="321" spans="1:13" ht="21" customHeight="1" x14ac:dyDescent="0.4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</row>
    <row r="322" spans="1:13" ht="21" customHeight="1" x14ac:dyDescent="0.4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</row>
    <row r="323" spans="1:13" ht="21" customHeight="1" x14ac:dyDescent="0.4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</row>
    <row r="324" spans="1:13" ht="21" customHeight="1" x14ac:dyDescent="0.4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</row>
    <row r="325" spans="1:13" ht="21" customHeight="1" x14ac:dyDescent="0.4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</row>
    <row r="326" spans="1:13" ht="21" customHeight="1" x14ac:dyDescent="0.4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</row>
    <row r="327" spans="1:13" ht="21" customHeight="1" x14ac:dyDescent="0.4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</row>
    <row r="328" spans="1:13" ht="21" customHeight="1" x14ac:dyDescent="0.4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</row>
    <row r="329" spans="1:13" ht="21" customHeight="1" x14ac:dyDescent="0.4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</row>
    <row r="330" spans="1:13" ht="21" customHeight="1" x14ac:dyDescent="0.4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</row>
    <row r="331" spans="1:13" ht="21" customHeight="1" x14ac:dyDescent="0.4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</row>
    <row r="332" spans="1:13" ht="21" customHeight="1" x14ac:dyDescent="0.4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</row>
    <row r="333" spans="1:13" ht="21" customHeight="1" x14ac:dyDescent="0.4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 ht="21" customHeight="1" x14ac:dyDescent="0.4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</row>
    <row r="335" spans="1:13" ht="21" customHeight="1" x14ac:dyDescent="0.4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</row>
    <row r="336" spans="1:13" ht="21" customHeight="1" x14ac:dyDescent="0.4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</row>
    <row r="337" spans="1:13" ht="21" customHeight="1" x14ac:dyDescent="0.4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</row>
    <row r="338" spans="1:13" ht="21" customHeight="1" x14ac:dyDescent="0.4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</row>
    <row r="339" spans="1:13" ht="21" customHeight="1" x14ac:dyDescent="0.4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</row>
    <row r="340" spans="1:13" ht="21" customHeight="1" x14ac:dyDescent="0.4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</row>
    <row r="341" spans="1:13" ht="21" customHeight="1" x14ac:dyDescent="0.4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</row>
    <row r="342" spans="1:13" ht="21" customHeight="1" x14ac:dyDescent="0.4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</row>
    <row r="343" spans="1:13" ht="21" customHeight="1" x14ac:dyDescent="0.4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</row>
    <row r="344" spans="1:13" ht="21" customHeight="1" x14ac:dyDescent="0.4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</row>
    <row r="345" spans="1:13" ht="21" customHeight="1" x14ac:dyDescent="0.4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</row>
    <row r="346" spans="1:13" ht="21" customHeight="1" x14ac:dyDescent="0.4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</row>
    <row r="347" spans="1:13" ht="21" customHeight="1" x14ac:dyDescent="0.4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</row>
    <row r="348" spans="1:13" ht="21" customHeight="1" x14ac:dyDescent="0.4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</row>
    <row r="349" spans="1:13" ht="21" customHeight="1" x14ac:dyDescent="0.4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</row>
    <row r="350" spans="1:13" ht="21" customHeight="1" x14ac:dyDescent="0.4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</row>
    <row r="351" spans="1:13" ht="21" customHeight="1" x14ac:dyDescent="0.4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</row>
    <row r="352" spans="1:13" ht="21" customHeight="1" x14ac:dyDescent="0.4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</row>
    <row r="353" spans="1:13" ht="21" customHeight="1" x14ac:dyDescent="0.4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</row>
    <row r="354" spans="1:13" ht="21" customHeight="1" x14ac:dyDescent="0.4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</row>
    <row r="355" spans="1:13" ht="21" customHeight="1" x14ac:dyDescent="0.4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</row>
    <row r="356" spans="1:13" ht="21" customHeight="1" x14ac:dyDescent="0.4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</row>
    <row r="357" spans="1:13" ht="21" customHeight="1" x14ac:dyDescent="0.4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</row>
    <row r="358" spans="1:13" ht="21" customHeight="1" x14ac:dyDescent="0.4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</row>
    <row r="359" spans="1:13" ht="21" customHeight="1" x14ac:dyDescent="0.4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</row>
    <row r="360" spans="1:13" ht="21" customHeight="1" x14ac:dyDescent="0.4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</row>
    <row r="361" spans="1:13" ht="21" customHeight="1" x14ac:dyDescent="0.4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</row>
    <row r="362" spans="1:13" ht="21" customHeight="1" x14ac:dyDescent="0.4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</row>
    <row r="363" spans="1:13" ht="21" customHeight="1" x14ac:dyDescent="0.4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</row>
    <row r="364" spans="1:13" ht="21" customHeight="1" x14ac:dyDescent="0.4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</row>
    <row r="365" spans="1:13" ht="21" customHeight="1" x14ac:dyDescent="0.4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</row>
    <row r="366" spans="1:13" ht="21" customHeight="1" x14ac:dyDescent="0.4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 ht="21" customHeight="1" x14ac:dyDescent="0.4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</row>
    <row r="368" spans="1:13" ht="21" customHeight="1" x14ac:dyDescent="0.4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</row>
    <row r="369" spans="1:13" ht="21" customHeight="1" x14ac:dyDescent="0.4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</row>
    <row r="370" spans="1:13" ht="21" customHeight="1" x14ac:dyDescent="0.4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</row>
    <row r="371" spans="1:13" ht="21" customHeight="1" x14ac:dyDescent="0.4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</row>
    <row r="372" spans="1:13" ht="21" customHeight="1" x14ac:dyDescent="0.4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</row>
    <row r="373" spans="1:13" ht="21" customHeight="1" x14ac:dyDescent="0.4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</row>
    <row r="374" spans="1:13" ht="21" customHeight="1" x14ac:dyDescent="0.4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</row>
    <row r="375" spans="1:13" ht="21" customHeight="1" x14ac:dyDescent="0.4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</row>
    <row r="376" spans="1:13" ht="21" customHeight="1" x14ac:dyDescent="0.4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</row>
    <row r="377" spans="1:13" ht="21" customHeight="1" x14ac:dyDescent="0.4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</row>
    <row r="378" spans="1:13" ht="21" customHeight="1" x14ac:dyDescent="0.4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</row>
    <row r="379" spans="1:13" ht="21" customHeight="1" x14ac:dyDescent="0.4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</row>
    <row r="380" spans="1:13" ht="21" customHeight="1" x14ac:dyDescent="0.4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</row>
    <row r="381" spans="1:13" ht="21" customHeight="1" x14ac:dyDescent="0.4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</row>
    <row r="382" spans="1:13" ht="21" customHeight="1" x14ac:dyDescent="0.4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</row>
    <row r="383" spans="1:13" ht="21" customHeight="1" x14ac:dyDescent="0.4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</row>
    <row r="384" spans="1:13" ht="21" customHeight="1" x14ac:dyDescent="0.4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</row>
    <row r="385" spans="1:13" ht="21" customHeight="1" x14ac:dyDescent="0.4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</row>
    <row r="386" spans="1:13" ht="21" customHeight="1" x14ac:dyDescent="0.4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</row>
    <row r="387" spans="1:13" ht="21" customHeight="1" x14ac:dyDescent="0.4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</row>
    <row r="388" spans="1:13" ht="21" customHeight="1" x14ac:dyDescent="0.4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</row>
    <row r="389" spans="1:13" ht="21" customHeight="1" x14ac:dyDescent="0.4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</row>
    <row r="390" spans="1:13" ht="21" customHeight="1" x14ac:dyDescent="0.4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</row>
    <row r="391" spans="1:13" ht="21" customHeight="1" x14ac:dyDescent="0.4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</row>
    <row r="392" spans="1:13" ht="21" customHeight="1" x14ac:dyDescent="0.4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</row>
    <row r="393" spans="1:13" ht="21" customHeight="1" x14ac:dyDescent="0.4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</row>
    <row r="394" spans="1:13" ht="21" customHeight="1" x14ac:dyDescent="0.4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</row>
    <row r="395" spans="1:13" ht="21" customHeight="1" x14ac:dyDescent="0.4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</row>
    <row r="396" spans="1:13" ht="21" customHeight="1" x14ac:dyDescent="0.4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1" customHeight="1" x14ac:dyDescent="0.4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</row>
    <row r="398" spans="1:13" ht="21" customHeight="1" x14ac:dyDescent="0.4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13" ht="21" customHeight="1" x14ac:dyDescent="0.4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 ht="21" customHeight="1" x14ac:dyDescent="0.4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ht="21" customHeight="1" x14ac:dyDescent="0.4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ht="21" customHeight="1" x14ac:dyDescent="0.4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ht="21" customHeight="1" x14ac:dyDescent="0.4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ht="21" customHeight="1" x14ac:dyDescent="0.4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ht="21" customHeight="1" x14ac:dyDescent="0.4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ht="21" customHeight="1" x14ac:dyDescent="0.4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ht="21" customHeight="1" x14ac:dyDescent="0.4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ht="21" customHeight="1" x14ac:dyDescent="0.4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ht="21" customHeight="1" x14ac:dyDescent="0.4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ht="21" customHeight="1" x14ac:dyDescent="0.4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ht="21" customHeight="1" x14ac:dyDescent="0.4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ht="21" customHeight="1" x14ac:dyDescent="0.4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ht="21" customHeight="1" x14ac:dyDescent="0.4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ht="21" customHeight="1" x14ac:dyDescent="0.4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ht="21" customHeight="1" x14ac:dyDescent="0.4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ht="21" customHeight="1" x14ac:dyDescent="0.4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ht="21" customHeight="1" x14ac:dyDescent="0.4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ht="21" customHeight="1" x14ac:dyDescent="0.4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ht="21" customHeight="1" x14ac:dyDescent="0.4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ht="21" customHeight="1" x14ac:dyDescent="0.4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ht="21" customHeight="1" x14ac:dyDescent="0.4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ht="21" customHeight="1" x14ac:dyDescent="0.4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ht="21" customHeight="1" x14ac:dyDescent="0.4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ht="21" customHeight="1" x14ac:dyDescent="0.4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ht="21" customHeight="1" x14ac:dyDescent="0.4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ht="21" customHeight="1" x14ac:dyDescent="0.4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ht="21" customHeight="1" x14ac:dyDescent="0.4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ht="21" customHeight="1" x14ac:dyDescent="0.4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ht="21" customHeight="1" x14ac:dyDescent="0.4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</row>
    <row r="430" spans="1:13" ht="21" customHeight="1" x14ac:dyDescent="0.4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</row>
    <row r="431" spans="1:13" ht="21" customHeight="1" x14ac:dyDescent="0.4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</row>
    <row r="432" spans="1:13" ht="21" customHeight="1" x14ac:dyDescent="0.4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1:13" ht="21" customHeight="1" x14ac:dyDescent="0.4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</row>
    <row r="434" spans="1:13" ht="21" customHeight="1" x14ac:dyDescent="0.4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</row>
    <row r="435" spans="1:13" ht="21" customHeight="1" x14ac:dyDescent="0.4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</row>
    <row r="436" spans="1:13" ht="21" customHeight="1" x14ac:dyDescent="0.4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1" customHeight="1" x14ac:dyDescent="0.4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</row>
    <row r="438" spans="1:13" ht="21" customHeight="1" x14ac:dyDescent="0.4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</row>
    <row r="439" spans="1:13" ht="21" customHeight="1" x14ac:dyDescent="0.4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</row>
    <row r="440" spans="1:13" ht="21" customHeight="1" x14ac:dyDescent="0.4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13" ht="21" customHeight="1" x14ac:dyDescent="0.4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13" ht="21" customHeight="1" x14ac:dyDescent="0.4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13" ht="21" customHeight="1" x14ac:dyDescent="0.4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13" ht="21" customHeight="1" x14ac:dyDescent="0.4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13" ht="21" customHeight="1" x14ac:dyDescent="0.4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13" ht="21" customHeight="1" x14ac:dyDescent="0.4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13" ht="21" customHeight="1" x14ac:dyDescent="0.4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13" ht="21" customHeight="1" x14ac:dyDescent="0.4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ht="21" customHeight="1" x14ac:dyDescent="0.4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ht="21" customHeight="1" x14ac:dyDescent="0.4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ht="21" customHeight="1" x14ac:dyDescent="0.4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ht="21" customHeight="1" x14ac:dyDescent="0.4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ht="21" customHeight="1" x14ac:dyDescent="0.4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ht="21" customHeight="1" x14ac:dyDescent="0.4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ht="21" customHeight="1" x14ac:dyDescent="0.4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ht="21" customHeight="1" x14ac:dyDescent="0.4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ht="21" customHeight="1" x14ac:dyDescent="0.4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ht="21" customHeight="1" x14ac:dyDescent="0.4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ht="21" customHeight="1" x14ac:dyDescent="0.4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ht="21" customHeight="1" x14ac:dyDescent="0.4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</row>
    <row r="461" spans="1:13" ht="21" customHeight="1" x14ac:dyDescent="0.4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1:13" ht="21" customHeight="1" x14ac:dyDescent="0.4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</row>
    <row r="463" spans="1:13" ht="21" customHeight="1" x14ac:dyDescent="0.4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</row>
    <row r="464" spans="1:13" ht="21" customHeight="1" x14ac:dyDescent="0.4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</row>
    <row r="465" spans="1:13" ht="21" customHeight="1" x14ac:dyDescent="0.4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3" ht="21" customHeight="1" x14ac:dyDescent="0.4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</row>
    <row r="467" spans="1:13" ht="21" customHeight="1" x14ac:dyDescent="0.4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</row>
    <row r="468" spans="1:13" ht="21" customHeight="1" x14ac:dyDescent="0.4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</row>
    <row r="469" spans="1:13" ht="21" customHeight="1" x14ac:dyDescent="0.4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</row>
    <row r="470" spans="1:13" ht="21" customHeight="1" x14ac:dyDescent="0.4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</row>
    <row r="471" spans="1:13" ht="21" customHeight="1" x14ac:dyDescent="0.4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</row>
    <row r="472" spans="1:13" ht="21" customHeight="1" x14ac:dyDescent="0.4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3" ht="21" customHeight="1" x14ac:dyDescent="0.4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</row>
    <row r="474" spans="1:13" ht="21" customHeight="1" x14ac:dyDescent="0.4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</row>
    <row r="475" spans="1:13" ht="21" customHeight="1" x14ac:dyDescent="0.4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</row>
    <row r="476" spans="1:13" ht="21" customHeight="1" x14ac:dyDescent="0.4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1" customHeight="1" x14ac:dyDescent="0.4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1" customHeight="1" x14ac:dyDescent="0.4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</row>
    <row r="479" spans="1:13" ht="21" customHeight="1" x14ac:dyDescent="0.4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</row>
    <row r="480" spans="1:13" ht="21" customHeight="1" x14ac:dyDescent="0.4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</row>
    <row r="481" spans="1:13" ht="21" customHeight="1" x14ac:dyDescent="0.4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</row>
    <row r="482" spans="1:13" ht="21" customHeight="1" x14ac:dyDescent="0.4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</row>
    <row r="483" spans="1:13" ht="21" customHeight="1" x14ac:dyDescent="0.4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</row>
    <row r="484" spans="1:13" ht="21" customHeight="1" x14ac:dyDescent="0.4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</row>
    <row r="485" spans="1:13" ht="21" customHeight="1" x14ac:dyDescent="0.4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</row>
    <row r="486" spans="1:13" ht="21" customHeight="1" x14ac:dyDescent="0.4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</row>
    <row r="487" spans="1:13" ht="21" customHeight="1" x14ac:dyDescent="0.4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</row>
    <row r="488" spans="1:13" ht="21" customHeight="1" x14ac:dyDescent="0.4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</row>
    <row r="489" spans="1:13" ht="21" customHeight="1" x14ac:dyDescent="0.4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13" ht="21" customHeight="1" x14ac:dyDescent="0.4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</row>
    <row r="491" spans="1:13" ht="21" customHeight="1" x14ac:dyDescent="0.4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</row>
    <row r="492" spans="1:13" ht="21" customHeight="1" x14ac:dyDescent="0.4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</row>
    <row r="493" spans="1:13" ht="21" customHeight="1" x14ac:dyDescent="0.4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</row>
    <row r="494" spans="1:13" ht="21" customHeight="1" x14ac:dyDescent="0.4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13" ht="21" customHeight="1" x14ac:dyDescent="0.4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1:13" ht="21" customHeight="1" x14ac:dyDescent="0.4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</row>
    <row r="497" spans="1:13" ht="21" customHeight="1" x14ac:dyDescent="0.4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1" customHeight="1" x14ac:dyDescent="0.4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</row>
    <row r="499" spans="1:13" ht="21" customHeight="1" x14ac:dyDescent="0.4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</row>
    <row r="500" spans="1:13" ht="21" customHeight="1" x14ac:dyDescent="0.4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</row>
  </sheetData>
  <mergeCells count="2">
    <mergeCell ref="A4:A5"/>
    <mergeCell ref="C3:C5"/>
  </mergeCells>
  <dataValidations count="2">
    <dataValidation type="decimal" allowBlank="1" showInputMessage="1" showErrorMessage="1" prompt="ใส่จำนวนเงินเท่านั้น" sqref="B6:B9">
      <formula1>0</formula1>
      <formula2>1000000000</formula2>
    </dataValidation>
    <dataValidation type="decimal" allowBlank="1" showErrorMessage="1" sqref="B5">
      <formula1>0</formula1>
      <formula2>1000000000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00"/>
  <sheetViews>
    <sheetView workbookViewId="0">
      <selection activeCell="L14" sqref="L14"/>
    </sheetView>
  </sheetViews>
  <sheetFormatPr defaultColWidth="17.25" defaultRowHeight="15" customHeight="1" x14ac:dyDescent="0.2"/>
  <cols>
    <col min="1" max="1" width="68" customWidth="1"/>
    <col min="2" max="2" width="8.25" customWidth="1"/>
    <col min="3" max="3" width="16" customWidth="1"/>
    <col min="4" max="4" width="2.25" hidden="1" customWidth="1"/>
    <col min="5" max="13" width="9" customWidth="1"/>
  </cols>
  <sheetData>
    <row r="1" spans="1:13" ht="21" customHeight="1" x14ac:dyDescent="0.45">
      <c r="A1" s="40" t="s">
        <v>176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1" customHeight="1" x14ac:dyDescent="0.4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1" customHeight="1" x14ac:dyDescent="0.45">
      <c r="A3" s="205" t="s">
        <v>149</v>
      </c>
      <c r="B3" s="160"/>
      <c r="C3" s="101" t="s">
        <v>105</v>
      </c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27.75" customHeight="1" x14ac:dyDescent="0.45">
      <c r="A4" s="201" t="s">
        <v>177</v>
      </c>
      <c r="B4" s="160"/>
      <c r="C4" s="122"/>
      <c r="D4" s="41">
        <f t="shared" ref="D4:D7" si="0">IF(C4="มี",1,0)</f>
        <v>0</v>
      </c>
      <c r="E4" s="41" t="str">
        <f t="shared" ref="E4:E7" si="1">IF(C4="","คลิกช่องสีฟ้าเพื่อเลือกข้อมูล","")</f>
        <v>คลิกช่องสีฟ้าเพื่อเลือกข้อมูล</v>
      </c>
      <c r="F4" s="41"/>
      <c r="G4" s="41"/>
      <c r="H4" s="41"/>
      <c r="I4" s="41"/>
      <c r="J4" s="41"/>
      <c r="K4" s="41"/>
      <c r="L4" s="41"/>
      <c r="M4" s="41"/>
    </row>
    <row r="5" spans="1:13" ht="43.5" customHeight="1" x14ac:dyDescent="0.45">
      <c r="A5" s="201" t="s">
        <v>178</v>
      </c>
      <c r="B5" s="160"/>
      <c r="C5" s="122"/>
      <c r="D5" s="41">
        <f t="shared" si="0"/>
        <v>0</v>
      </c>
      <c r="E5" s="41" t="str">
        <f t="shared" si="1"/>
        <v>คลิกช่องสีฟ้าเพื่อเลือกข้อมูล</v>
      </c>
      <c r="F5" s="41"/>
      <c r="G5" s="41"/>
      <c r="H5" s="41"/>
      <c r="I5" s="41"/>
      <c r="J5" s="41"/>
      <c r="K5" s="41"/>
      <c r="L5" s="41"/>
      <c r="M5" s="41"/>
    </row>
    <row r="6" spans="1:13" ht="41.25" customHeight="1" x14ac:dyDescent="0.45">
      <c r="A6" s="211" t="s">
        <v>179</v>
      </c>
      <c r="B6" s="176"/>
      <c r="C6" s="122"/>
      <c r="D6" s="41">
        <f t="shared" si="0"/>
        <v>0</v>
      </c>
      <c r="E6" s="41" t="str">
        <f t="shared" si="1"/>
        <v>คลิกช่องสีฟ้าเพื่อเลือกข้อมูล</v>
      </c>
      <c r="F6" s="41"/>
      <c r="G6" s="41"/>
      <c r="H6" s="41"/>
      <c r="I6" s="41"/>
      <c r="J6" s="41"/>
      <c r="K6" s="41"/>
      <c r="L6" s="41"/>
      <c r="M6" s="41"/>
    </row>
    <row r="7" spans="1:13" ht="40.5" customHeight="1" x14ac:dyDescent="0.45">
      <c r="A7" s="211" t="s">
        <v>180</v>
      </c>
      <c r="B7" s="176"/>
      <c r="C7" s="208"/>
      <c r="D7" s="209">
        <f t="shared" si="0"/>
        <v>0</v>
      </c>
      <c r="E7" s="41" t="str">
        <f t="shared" si="1"/>
        <v>คลิกช่องสีฟ้าเพื่อเลือกข้อมูล</v>
      </c>
      <c r="F7" s="41"/>
      <c r="G7" s="41"/>
      <c r="H7" s="41"/>
      <c r="I7" s="41"/>
      <c r="J7" s="41"/>
      <c r="K7" s="41"/>
      <c r="L7" s="41"/>
      <c r="M7" s="41"/>
    </row>
    <row r="8" spans="1:13" ht="21" customHeight="1" x14ac:dyDescent="0.45">
      <c r="A8" s="213" t="s">
        <v>181</v>
      </c>
      <c r="B8" s="214"/>
      <c r="C8" s="167"/>
      <c r="D8" s="210"/>
      <c r="E8" s="41"/>
      <c r="F8" s="41"/>
      <c r="G8" s="41"/>
      <c r="H8" s="41"/>
      <c r="I8" s="41"/>
      <c r="J8" s="41"/>
      <c r="K8" s="41"/>
      <c r="L8" s="41"/>
      <c r="M8" s="41"/>
    </row>
    <row r="9" spans="1:13" ht="21" customHeight="1" x14ac:dyDescent="0.45">
      <c r="A9" s="213" t="s">
        <v>182</v>
      </c>
      <c r="B9" s="214"/>
      <c r="C9" s="167"/>
      <c r="D9" s="210"/>
      <c r="E9" s="41"/>
      <c r="F9" s="41"/>
      <c r="G9" s="41"/>
      <c r="H9" s="41"/>
      <c r="I9" s="41"/>
      <c r="J9" s="41"/>
      <c r="K9" s="41"/>
      <c r="L9" s="41"/>
      <c r="M9" s="41"/>
    </row>
    <row r="10" spans="1:13" ht="21" customHeight="1" x14ac:dyDescent="0.45">
      <c r="A10" s="213" t="s">
        <v>183</v>
      </c>
      <c r="B10" s="214"/>
      <c r="C10" s="167"/>
      <c r="D10" s="210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21" customHeight="1" x14ac:dyDescent="0.45">
      <c r="A11" s="213" t="s">
        <v>184</v>
      </c>
      <c r="B11" s="214"/>
      <c r="C11" s="167"/>
      <c r="D11" s="210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21" customHeight="1" x14ac:dyDescent="0.45">
      <c r="A12" s="212" t="s">
        <v>185</v>
      </c>
      <c r="B12" s="174"/>
      <c r="C12" s="168"/>
      <c r="D12" s="210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41.25" customHeight="1" x14ac:dyDescent="0.45">
      <c r="A13" s="201" t="s">
        <v>186</v>
      </c>
      <c r="B13" s="160"/>
      <c r="C13" s="122"/>
      <c r="D13" s="41">
        <f>IF(C13="มี",1,0)</f>
        <v>0</v>
      </c>
      <c r="E13" s="41" t="str">
        <f>IF(C13="","คลิกช่องสีฟ้าเพื่อเลือกข้อมูล","")</f>
        <v>คลิกช่องสีฟ้าเพื่อเลือกข้อมูล</v>
      </c>
      <c r="F13" s="41"/>
      <c r="G13" s="41"/>
      <c r="H13" s="41"/>
      <c r="I13" s="41"/>
      <c r="J13" s="41"/>
      <c r="K13" s="41"/>
      <c r="L13" s="41"/>
      <c r="M13" s="41"/>
    </row>
    <row r="14" spans="1:13" ht="21" customHeight="1" x14ac:dyDescent="0.45">
      <c r="A14" s="41"/>
      <c r="B14" s="41"/>
      <c r="C14" s="41"/>
      <c r="D14" s="41">
        <f>SUM(D4:D12)</f>
        <v>0</v>
      </c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1" customHeight="1" x14ac:dyDescent="0.45">
      <c r="A15" s="99" t="s">
        <v>99</v>
      </c>
      <c r="B15" s="62"/>
      <c r="C15" s="62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21" customHeight="1" x14ac:dyDescent="0.45">
      <c r="A16" s="101" t="s">
        <v>112</v>
      </c>
      <c r="B16" s="101" t="s">
        <v>113</v>
      </c>
      <c r="C16" s="101" t="s">
        <v>99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21" customHeight="1" x14ac:dyDescent="0.45">
      <c r="A17" s="112" t="s">
        <v>162</v>
      </c>
      <c r="B17" s="29" t="s">
        <v>115</v>
      </c>
      <c r="C17" s="29" t="s">
        <v>116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21" customHeight="1" x14ac:dyDescent="0.45">
      <c r="A18" s="112" t="s">
        <v>163</v>
      </c>
      <c r="B18" s="29" t="s">
        <v>118</v>
      </c>
      <c r="C18" s="29" t="s">
        <v>119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21" customHeight="1" x14ac:dyDescent="0.45">
      <c r="A19" s="112" t="s">
        <v>164</v>
      </c>
      <c r="B19" s="29" t="s">
        <v>121</v>
      </c>
      <c r="C19" s="29" t="s">
        <v>122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21" customHeight="1" x14ac:dyDescent="0.45">
      <c r="A20" s="112" t="s">
        <v>165</v>
      </c>
      <c r="B20" s="29" t="s">
        <v>124</v>
      </c>
      <c r="C20" s="29" t="s">
        <v>125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21" customHeight="1" x14ac:dyDescent="0.45">
      <c r="A21" s="112" t="s">
        <v>166</v>
      </c>
      <c r="B21" s="29" t="s">
        <v>127</v>
      </c>
      <c r="C21" s="29" t="s">
        <v>128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21" customHeight="1" x14ac:dyDescent="0.45">
      <c r="A22" s="41"/>
      <c r="B22" s="62"/>
      <c r="C22" s="62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21" customHeight="1" x14ac:dyDescent="0.45">
      <c r="A23" s="104" t="s">
        <v>129</v>
      </c>
      <c r="B23" s="62"/>
      <c r="C23" s="62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21" customHeight="1" x14ac:dyDescent="0.45">
      <c r="A24" s="101" t="s">
        <v>112</v>
      </c>
      <c r="B24" s="101" t="s">
        <v>113</v>
      </c>
      <c r="C24" s="101" t="s">
        <v>99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21" customHeight="1" x14ac:dyDescent="0.45">
      <c r="A25" s="123">
        <f>IF(D14=5,A17,IF(D14=4,A18,IF(D14=3,A19,IF(D14=2,F20,IF(D14=1,A21,0)))))</f>
        <v>0</v>
      </c>
      <c r="B25" s="29">
        <f>D14</f>
        <v>0</v>
      </c>
      <c r="C25" s="29" t="str">
        <f>IF(B25=5,"ดีมาก",IF(B25=4,"ดี",IF(B25=3,"พอใช้",IF(B25=2,"ต้องปรับปรุง",IF(B25=1,"ต้องปรับปรุงเร่งด่วน","ไม่มีผลการดำเนินงาน")))))</f>
        <v>ไม่มีผลการดำเนินงาน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21" customHeight="1" x14ac:dyDescent="0.4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21" customHeight="1" x14ac:dyDescent="0.4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21" customHeight="1" x14ac:dyDescent="0.4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21" customHeight="1" x14ac:dyDescent="0.4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21" customHeight="1" x14ac:dyDescent="0.4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21" customHeight="1" x14ac:dyDescent="0.4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21" customHeight="1" x14ac:dyDescent="0.4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21" customHeight="1" x14ac:dyDescent="0.4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21" customHeight="1" x14ac:dyDescent="0.4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21" customHeight="1" x14ac:dyDescent="0.4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21" customHeight="1" x14ac:dyDescent="0.4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21" customHeight="1" x14ac:dyDescent="0.4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21" customHeight="1" x14ac:dyDescent="0.4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21" customHeight="1" x14ac:dyDescent="0.4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21" customHeight="1" x14ac:dyDescent="0.4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21" customHeight="1" x14ac:dyDescent="0.4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21" customHeight="1" x14ac:dyDescent="0.4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21" customHeight="1" x14ac:dyDescent="0.4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21" customHeight="1" x14ac:dyDescent="0.4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21" customHeight="1" x14ac:dyDescent="0.4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21" customHeight="1" x14ac:dyDescent="0.4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1" customHeight="1" x14ac:dyDescent="0.4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21" customHeight="1" x14ac:dyDescent="0.4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21" customHeight="1" x14ac:dyDescent="0.4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21" customHeight="1" x14ac:dyDescent="0.4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21" customHeight="1" x14ac:dyDescent="0.4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21" customHeight="1" x14ac:dyDescent="0.4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21" customHeight="1" x14ac:dyDescent="0.4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21" customHeight="1" x14ac:dyDescent="0.4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21" customHeight="1" x14ac:dyDescent="0.4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21" customHeight="1" x14ac:dyDescent="0.4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21" customHeight="1" x14ac:dyDescent="0.4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1" customHeight="1" x14ac:dyDescent="0.4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21" customHeight="1" x14ac:dyDescent="0.4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21" customHeight="1" x14ac:dyDescent="0.4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21" customHeight="1" x14ac:dyDescent="0.4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21" customHeight="1" x14ac:dyDescent="0.4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21" customHeight="1" x14ac:dyDescent="0.4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21" customHeight="1" x14ac:dyDescent="0.4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21" customHeight="1" x14ac:dyDescent="0.4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21" customHeight="1" x14ac:dyDescent="0.4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1" customHeight="1" x14ac:dyDescent="0.4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21" customHeight="1" x14ac:dyDescent="0.4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21" customHeight="1" x14ac:dyDescent="0.4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21" customHeight="1" x14ac:dyDescent="0.4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21" customHeight="1" x14ac:dyDescent="0.4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21" customHeight="1" x14ac:dyDescent="0.4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21" customHeight="1" x14ac:dyDescent="0.4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21" customHeight="1" x14ac:dyDescent="0.4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21" customHeight="1" x14ac:dyDescent="0.4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21" customHeight="1" x14ac:dyDescent="0.4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21" customHeight="1" x14ac:dyDescent="0.4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21" customHeight="1" x14ac:dyDescent="0.4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21" customHeight="1" x14ac:dyDescent="0.4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21" customHeight="1" x14ac:dyDescent="0.4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21" customHeight="1" x14ac:dyDescent="0.4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21" customHeight="1" x14ac:dyDescent="0.4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21" customHeight="1" x14ac:dyDescent="0.4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21" customHeight="1" x14ac:dyDescent="0.4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21" customHeight="1" x14ac:dyDescent="0.4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21" customHeight="1" x14ac:dyDescent="0.4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21" customHeight="1" x14ac:dyDescent="0.4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ht="21" customHeight="1" x14ac:dyDescent="0.4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ht="21" customHeight="1" x14ac:dyDescent="0.4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21" customHeight="1" x14ac:dyDescent="0.4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21" customHeight="1" x14ac:dyDescent="0.4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21" customHeight="1" x14ac:dyDescent="0.4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21" customHeight="1" x14ac:dyDescent="0.4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  <row r="94" spans="1:13" ht="21" customHeight="1" x14ac:dyDescent="0.4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</row>
    <row r="95" spans="1:13" ht="21" customHeight="1" x14ac:dyDescent="0.4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spans="1:13" ht="21" customHeight="1" x14ac:dyDescent="0.4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21" customHeight="1" x14ac:dyDescent="0.4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8" spans="1:13" ht="21" customHeight="1" x14ac:dyDescent="0.4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</row>
    <row r="99" spans="1:13" ht="21" customHeight="1" x14ac:dyDescent="0.4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21" customHeight="1" x14ac:dyDescent="0.4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ht="21" customHeight="1" x14ac:dyDescent="0.4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21" customHeight="1" x14ac:dyDescent="0.4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21" customHeight="1" x14ac:dyDescent="0.4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ht="21" customHeight="1" x14ac:dyDescent="0.4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21" customHeight="1" x14ac:dyDescent="0.4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21" customHeight="1" x14ac:dyDescent="0.4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21" customHeight="1" x14ac:dyDescent="0.4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21" customHeight="1" x14ac:dyDescent="0.4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21" customHeight="1" x14ac:dyDescent="0.4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21" customHeight="1" x14ac:dyDescent="0.4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21" customHeight="1" x14ac:dyDescent="0.4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21" customHeight="1" x14ac:dyDescent="0.4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21" customHeight="1" x14ac:dyDescent="0.4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21" customHeight="1" x14ac:dyDescent="0.4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21" customHeight="1" x14ac:dyDescent="0.4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21" customHeight="1" x14ac:dyDescent="0.4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21" customHeight="1" x14ac:dyDescent="0.4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21" customHeight="1" x14ac:dyDescent="0.4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21" customHeight="1" x14ac:dyDescent="0.4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21" customHeight="1" x14ac:dyDescent="0.4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21" customHeight="1" x14ac:dyDescent="0.4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21" customHeight="1" x14ac:dyDescent="0.4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21" customHeight="1" x14ac:dyDescent="0.4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21" customHeight="1" x14ac:dyDescent="0.4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21" customHeight="1" x14ac:dyDescent="0.4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21" customHeight="1" x14ac:dyDescent="0.4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1" customHeight="1" x14ac:dyDescent="0.4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21" customHeight="1" x14ac:dyDescent="0.4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21" customHeight="1" x14ac:dyDescent="0.4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21" customHeight="1" x14ac:dyDescent="0.4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21" customHeight="1" x14ac:dyDescent="0.4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21" customHeight="1" x14ac:dyDescent="0.4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21" customHeight="1" x14ac:dyDescent="0.4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21" customHeight="1" x14ac:dyDescent="0.4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21" customHeight="1" x14ac:dyDescent="0.4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21" customHeight="1" x14ac:dyDescent="0.4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21" customHeight="1" x14ac:dyDescent="0.4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21" customHeight="1" x14ac:dyDescent="0.4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21" customHeight="1" x14ac:dyDescent="0.4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21" customHeight="1" x14ac:dyDescent="0.4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21" customHeight="1" x14ac:dyDescent="0.4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21" customHeight="1" x14ac:dyDescent="0.4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21" customHeight="1" x14ac:dyDescent="0.4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21" customHeight="1" x14ac:dyDescent="0.4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21" customHeight="1" x14ac:dyDescent="0.4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21" customHeight="1" x14ac:dyDescent="0.4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21" customHeight="1" x14ac:dyDescent="0.4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1" customHeight="1" x14ac:dyDescent="0.4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21" customHeight="1" x14ac:dyDescent="0.4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21" customHeight="1" x14ac:dyDescent="0.4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21" customHeight="1" x14ac:dyDescent="0.4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21" customHeight="1" x14ac:dyDescent="0.4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21" customHeight="1" x14ac:dyDescent="0.4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21" customHeight="1" x14ac:dyDescent="0.4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21" customHeight="1" x14ac:dyDescent="0.4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21" customHeight="1" x14ac:dyDescent="0.4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21" customHeight="1" x14ac:dyDescent="0.4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21" customHeight="1" x14ac:dyDescent="0.4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21" customHeight="1" x14ac:dyDescent="0.4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21" customHeight="1" x14ac:dyDescent="0.4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21" customHeight="1" x14ac:dyDescent="0.4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21" customHeight="1" x14ac:dyDescent="0.4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21" customHeight="1" x14ac:dyDescent="0.4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21" customHeight="1" x14ac:dyDescent="0.4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21" customHeight="1" x14ac:dyDescent="0.4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21" customHeight="1" x14ac:dyDescent="0.4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21" customHeight="1" x14ac:dyDescent="0.4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21" customHeight="1" x14ac:dyDescent="0.4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21" customHeight="1" x14ac:dyDescent="0.4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21" customHeight="1" x14ac:dyDescent="0.4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21" customHeight="1" x14ac:dyDescent="0.4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21" customHeight="1" x14ac:dyDescent="0.4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21" customHeight="1" x14ac:dyDescent="0.4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21" customHeight="1" x14ac:dyDescent="0.4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21" customHeight="1" x14ac:dyDescent="0.4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21" customHeight="1" x14ac:dyDescent="0.4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21" customHeight="1" x14ac:dyDescent="0.4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21" customHeight="1" x14ac:dyDescent="0.4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21" customHeight="1" x14ac:dyDescent="0.4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21" customHeight="1" x14ac:dyDescent="0.4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21" customHeight="1" x14ac:dyDescent="0.4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21" customHeight="1" x14ac:dyDescent="0.4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21" customHeight="1" x14ac:dyDescent="0.4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21" customHeight="1" x14ac:dyDescent="0.4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21" customHeight="1" x14ac:dyDescent="0.4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21" customHeight="1" x14ac:dyDescent="0.4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21" customHeight="1" x14ac:dyDescent="0.4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21" customHeight="1" x14ac:dyDescent="0.4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21" customHeight="1" x14ac:dyDescent="0.4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21" customHeight="1" x14ac:dyDescent="0.4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21" customHeight="1" x14ac:dyDescent="0.4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21" customHeight="1" x14ac:dyDescent="0.4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21" customHeight="1" x14ac:dyDescent="0.4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21" customHeight="1" x14ac:dyDescent="0.4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21" customHeight="1" x14ac:dyDescent="0.4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21" customHeight="1" x14ac:dyDescent="0.4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3" ht="21" customHeight="1" x14ac:dyDescent="0.4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3" ht="21" customHeight="1" x14ac:dyDescent="0.4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3" ht="21" customHeight="1" x14ac:dyDescent="0.4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3" ht="21" customHeight="1" x14ac:dyDescent="0.4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3" ht="21" customHeight="1" x14ac:dyDescent="0.4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ht="21" customHeight="1" x14ac:dyDescent="0.4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3" ht="21" customHeight="1" x14ac:dyDescent="0.4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3" ht="21" customHeight="1" x14ac:dyDescent="0.4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3" ht="21" customHeight="1" x14ac:dyDescent="0.4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ht="21" customHeight="1" x14ac:dyDescent="0.4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1:13" ht="21" customHeight="1" x14ac:dyDescent="0.4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1" customHeight="1" x14ac:dyDescent="0.4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1:13" ht="21" customHeight="1" x14ac:dyDescent="0.4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</row>
    <row r="210" spans="1:13" ht="21" customHeight="1" x14ac:dyDescent="0.4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</row>
    <row r="211" spans="1:13" ht="21" customHeight="1" x14ac:dyDescent="0.4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</row>
    <row r="212" spans="1:13" ht="21" customHeight="1" x14ac:dyDescent="0.4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</row>
    <row r="213" spans="1:13" ht="21" customHeight="1" x14ac:dyDescent="0.4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</row>
    <row r="214" spans="1:13" ht="21" customHeight="1" x14ac:dyDescent="0.4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</row>
    <row r="215" spans="1:13" ht="21" customHeight="1" x14ac:dyDescent="0.4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</row>
    <row r="216" spans="1:13" ht="21" customHeight="1" x14ac:dyDescent="0.4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</row>
    <row r="217" spans="1:13" ht="21" customHeight="1" x14ac:dyDescent="0.4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3" ht="21" customHeight="1" x14ac:dyDescent="0.4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</row>
    <row r="219" spans="1:13" ht="21" customHeight="1" x14ac:dyDescent="0.4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</row>
    <row r="220" spans="1:13" ht="21" customHeight="1" x14ac:dyDescent="0.4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</row>
    <row r="221" spans="1:13" ht="21" customHeight="1" x14ac:dyDescent="0.4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13" ht="21" customHeight="1" x14ac:dyDescent="0.4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21" customHeight="1" x14ac:dyDescent="0.4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</row>
    <row r="224" spans="1:13" ht="21" customHeight="1" x14ac:dyDescent="0.4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</row>
    <row r="225" spans="1:13" ht="21" customHeight="1" x14ac:dyDescent="0.4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</row>
    <row r="226" spans="1:13" ht="21" customHeight="1" x14ac:dyDescent="0.4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</row>
    <row r="227" spans="1:13" ht="21" customHeight="1" x14ac:dyDescent="0.4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</row>
    <row r="228" spans="1:13" ht="21" customHeight="1" x14ac:dyDescent="0.4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</row>
    <row r="229" spans="1:13" ht="21" customHeight="1" x14ac:dyDescent="0.4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ht="21" customHeight="1" x14ac:dyDescent="0.4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ht="21" customHeight="1" x14ac:dyDescent="0.4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ht="21" customHeight="1" x14ac:dyDescent="0.4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ht="21" customHeight="1" x14ac:dyDescent="0.4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3" ht="21" customHeight="1" x14ac:dyDescent="0.4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ht="21" customHeight="1" x14ac:dyDescent="0.4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1:13" ht="21" customHeight="1" x14ac:dyDescent="0.4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</row>
    <row r="237" spans="1:13" ht="21" customHeight="1" x14ac:dyDescent="0.4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</row>
    <row r="238" spans="1:13" ht="21" customHeight="1" x14ac:dyDescent="0.4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</row>
    <row r="239" spans="1:13" ht="21" customHeight="1" x14ac:dyDescent="0.4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</row>
    <row r="240" spans="1:13" ht="21" customHeight="1" x14ac:dyDescent="0.4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</row>
    <row r="241" spans="1:13" ht="21" customHeight="1" x14ac:dyDescent="0.4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</row>
    <row r="242" spans="1:13" ht="21" customHeight="1" x14ac:dyDescent="0.4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</row>
    <row r="243" spans="1:13" ht="21" customHeight="1" x14ac:dyDescent="0.4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</row>
    <row r="244" spans="1:13" ht="21" customHeight="1" x14ac:dyDescent="0.4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</row>
    <row r="245" spans="1:13" ht="21" customHeight="1" x14ac:dyDescent="0.4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</row>
    <row r="246" spans="1:13" ht="21" customHeight="1" x14ac:dyDescent="0.4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</row>
    <row r="247" spans="1:13" ht="21" customHeight="1" x14ac:dyDescent="0.4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</row>
    <row r="248" spans="1:13" ht="21" customHeight="1" x14ac:dyDescent="0.4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</row>
    <row r="249" spans="1:13" ht="21" customHeight="1" x14ac:dyDescent="0.4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</row>
    <row r="250" spans="1:13" ht="21" customHeight="1" x14ac:dyDescent="0.4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</row>
    <row r="251" spans="1:13" ht="21" customHeight="1" x14ac:dyDescent="0.4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 ht="21" customHeight="1" x14ac:dyDescent="0.4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ht="21" customHeight="1" x14ac:dyDescent="0.4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</row>
    <row r="254" spans="1:13" ht="21" customHeight="1" x14ac:dyDescent="0.4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</row>
    <row r="255" spans="1:13" ht="21" customHeight="1" x14ac:dyDescent="0.4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</row>
    <row r="256" spans="1:13" ht="21" customHeight="1" x14ac:dyDescent="0.4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</row>
    <row r="257" spans="1:13" ht="21" customHeight="1" x14ac:dyDescent="0.4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</row>
    <row r="258" spans="1:13" ht="21" customHeight="1" x14ac:dyDescent="0.4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</row>
    <row r="259" spans="1:13" ht="21" customHeight="1" x14ac:dyDescent="0.4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</row>
    <row r="260" spans="1:13" ht="21" customHeight="1" x14ac:dyDescent="0.4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3" ht="21" customHeight="1" x14ac:dyDescent="0.4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</row>
    <row r="262" spans="1:13" ht="21" customHeight="1" x14ac:dyDescent="0.4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</row>
    <row r="263" spans="1:13" ht="21" customHeight="1" x14ac:dyDescent="0.4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</row>
    <row r="264" spans="1:13" ht="21" customHeight="1" x14ac:dyDescent="0.4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</row>
    <row r="265" spans="1:13" ht="21" customHeight="1" x14ac:dyDescent="0.4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</row>
    <row r="266" spans="1:13" ht="21" customHeight="1" x14ac:dyDescent="0.4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</row>
    <row r="267" spans="1:13" ht="21" customHeight="1" x14ac:dyDescent="0.4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13" ht="21" customHeight="1" x14ac:dyDescent="0.4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13" ht="21" customHeight="1" x14ac:dyDescent="0.4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</row>
    <row r="270" spans="1:13" ht="21" customHeight="1" x14ac:dyDescent="0.4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</row>
    <row r="271" spans="1:13" ht="21" customHeight="1" x14ac:dyDescent="0.4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</row>
    <row r="272" spans="1:13" ht="21" customHeight="1" x14ac:dyDescent="0.4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</row>
    <row r="273" spans="1:13" ht="21" customHeight="1" x14ac:dyDescent="0.4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</row>
    <row r="274" spans="1:13" ht="21" customHeight="1" x14ac:dyDescent="0.4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</row>
    <row r="275" spans="1:13" ht="21" customHeight="1" x14ac:dyDescent="0.4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</row>
    <row r="276" spans="1:13" ht="21" customHeight="1" x14ac:dyDescent="0.4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</row>
    <row r="277" spans="1:13" ht="21" customHeight="1" x14ac:dyDescent="0.4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</row>
    <row r="278" spans="1:13" ht="21" customHeight="1" x14ac:dyDescent="0.4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</row>
    <row r="279" spans="1:13" ht="21" customHeight="1" x14ac:dyDescent="0.4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</row>
    <row r="280" spans="1:13" ht="21" customHeight="1" x14ac:dyDescent="0.4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</row>
    <row r="281" spans="1:13" ht="21" customHeight="1" x14ac:dyDescent="0.4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1:13" ht="21" customHeight="1" x14ac:dyDescent="0.4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1:13" ht="21" customHeight="1" x14ac:dyDescent="0.4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1:13" ht="21" customHeight="1" x14ac:dyDescent="0.4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1:13" ht="21" customHeight="1" x14ac:dyDescent="0.4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1:13" ht="21" customHeight="1" x14ac:dyDescent="0.4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</row>
    <row r="287" spans="1:13" ht="21" customHeight="1" x14ac:dyDescent="0.4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</row>
    <row r="288" spans="1:13" ht="21" customHeight="1" x14ac:dyDescent="0.4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</row>
    <row r="289" spans="1:13" ht="21" customHeight="1" x14ac:dyDescent="0.4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1:13" ht="21" customHeight="1" x14ac:dyDescent="0.4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</row>
    <row r="291" spans="1:13" ht="21" customHeight="1" x14ac:dyDescent="0.4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</row>
    <row r="292" spans="1:13" ht="21" customHeight="1" x14ac:dyDescent="0.4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</row>
    <row r="293" spans="1:13" ht="21" customHeight="1" x14ac:dyDescent="0.4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</row>
    <row r="294" spans="1:13" ht="21" customHeight="1" x14ac:dyDescent="0.4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</row>
    <row r="295" spans="1:13" ht="21" customHeight="1" x14ac:dyDescent="0.4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</row>
    <row r="296" spans="1:13" ht="21" customHeight="1" x14ac:dyDescent="0.4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</row>
    <row r="297" spans="1:13" ht="21" customHeight="1" x14ac:dyDescent="0.4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</row>
    <row r="298" spans="1:13" ht="21" customHeight="1" x14ac:dyDescent="0.4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</row>
    <row r="299" spans="1:13" ht="21" customHeight="1" x14ac:dyDescent="0.4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</row>
    <row r="300" spans="1:13" ht="21" customHeight="1" x14ac:dyDescent="0.4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</row>
    <row r="301" spans="1:13" ht="21" customHeight="1" x14ac:dyDescent="0.4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</row>
    <row r="302" spans="1:13" ht="21" customHeight="1" x14ac:dyDescent="0.4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</row>
    <row r="303" spans="1:13" ht="21" customHeight="1" x14ac:dyDescent="0.4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</row>
    <row r="304" spans="1:13" ht="21" customHeight="1" x14ac:dyDescent="0.4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</row>
    <row r="305" spans="1:13" ht="21" customHeight="1" x14ac:dyDescent="0.4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</row>
    <row r="306" spans="1:13" ht="21" customHeight="1" x14ac:dyDescent="0.4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</row>
    <row r="307" spans="1:13" ht="21" customHeight="1" x14ac:dyDescent="0.4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</row>
    <row r="308" spans="1:13" ht="21" customHeight="1" x14ac:dyDescent="0.4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</row>
    <row r="309" spans="1:13" ht="21" customHeight="1" x14ac:dyDescent="0.4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</row>
    <row r="310" spans="1:13" ht="21" customHeight="1" x14ac:dyDescent="0.4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</row>
    <row r="311" spans="1:13" ht="21" customHeight="1" x14ac:dyDescent="0.4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</row>
    <row r="312" spans="1:13" ht="21" customHeight="1" x14ac:dyDescent="0.4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</row>
    <row r="313" spans="1:13" ht="21" customHeight="1" x14ac:dyDescent="0.4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</row>
    <row r="314" spans="1:13" ht="21" customHeight="1" x14ac:dyDescent="0.4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</row>
    <row r="315" spans="1:13" ht="21" customHeight="1" x14ac:dyDescent="0.4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</row>
    <row r="316" spans="1:13" ht="21" customHeight="1" x14ac:dyDescent="0.4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</row>
    <row r="317" spans="1:13" ht="21" customHeight="1" x14ac:dyDescent="0.4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</row>
    <row r="318" spans="1:13" ht="21" customHeight="1" x14ac:dyDescent="0.4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</row>
    <row r="319" spans="1:13" ht="21" customHeight="1" x14ac:dyDescent="0.4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</row>
    <row r="320" spans="1:13" ht="21" customHeight="1" x14ac:dyDescent="0.4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</row>
    <row r="321" spans="1:13" ht="21" customHeight="1" x14ac:dyDescent="0.4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</row>
    <row r="322" spans="1:13" ht="21" customHeight="1" x14ac:dyDescent="0.4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</row>
    <row r="323" spans="1:13" ht="21" customHeight="1" x14ac:dyDescent="0.4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</row>
    <row r="324" spans="1:13" ht="21" customHeight="1" x14ac:dyDescent="0.4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</row>
    <row r="325" spans="1:13" ht="21" customHeight="1" x14ac:dyDescent="0.4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</row>
    <row r="326" spans="1:13" ht="21" customHeight="1" x14ac:dyDescent="0.4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</row>
    <row r="327" spans="1:13" ht="21" customHeight="1" x14ac:dyDescent="0.4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</row>
    <row r="328" spans="1:13" ht="21" customHeight="1" x14ac:dyDescent="0.4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</row>
    <row r="329" spans="1:13" ht="21" customHeight="1" x14ac:dyDescent="0.4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</row>
    <row r="330" spans="1:13" ht="21" customHeight="1" x14ac:dyDescent="0.4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</row>
    <row r="331" spans="1:13" ht="21" customHeight="1" x14ac:dyDescent="0.4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</row>
    <row r="332" spans="1:13" ht="21" customHeight="1" x14ac:dyDescent="0.4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</row>
    <row r="333" spans="1:13" ht="21" customHeight="1" x14ac:dyDescent="0.4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 ht="21" customHeight="1" x14ac:dyDescent="0.4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</row>
    <row r="335" spans="1:13" ht="21" customHeight="1" x14ac:dyDescent="0.4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</row>
    <row r="336" spans="1:13" ht="21" customHeight="1" x14ac:dyDescent="0.4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</row>
    <row r="337" spans="1:13" ht="21" customHeight="1" x14ac:dyDescent="0.4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</row>
    <row r="338" spans="1:13" ht="21" customHeight="1" x14ac:dyDescent="0.4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</row>
    <row r="339" spans="1:13" ht="21" customHeight="1" x14ac:dyDescent="0.4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</row>
    <row r="340" spans="1:13" ht="21" customHeight="1" x14ac:dyDescent="0.4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</row>
    <row r="341" spans="1:13" ht="21" customHeight="1" x14ac:dyDescent="0.4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</row>
    <row r="342" spans="1:13" ht="21" customHeight="1" x14ac:dyDescent="0.4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</row>
    <row r="343" spans="1:13" ht="21" customHeight="1" x14ac:dyDescent="0.4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</row>
    <row r="344" spans="1:13" ht="21" customHeight="1" x14ac:dyDescent="0.4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</row>
    <row r="345" spans="1:13" ht="21" customHeight="1" x14ac:dyDescent="0.4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</row>
    <row r="346" spans="1:13" ht="21" customHeight="1" x14ac:dyDescent="0.4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</row>
    <row r="347" spans="1:13" ht="21" customHeight="1" x14ac:dyDescent="0.4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</row>
    <row r="348" spans="1:13" ht="21" customHeight="1" x14ac:dyDescent="0.4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</row>
    <row r="349" spans="1:13" ht="21" customHeight="1" x14ac:dyDescent="0.4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</row>
    <row r="350" spans="1:13" ht="21" customHeight="1" x14ac:dyDescent="0.4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</row>
    <row r="351" spans="1:13" ht="21" customHeight="1" x14ac:dyDescent="0.4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</row>
    <row r="352" spans="1:13" ht="21" customHeight="1" x14ac:dyDescent="0.4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</row>
    <row r="353" spans="1:13" ht="21" customHeight="1" x14ac:dyDescent="0.4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</row>
    <row r="354" spans="1:13" ht="21" customHeight="1" x14ac:dyDescent="0.4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</row>
    <row r="355" spans="1:13" ht="21" customHeight="1" x14ac:dyDescent="0.4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</row>
    <row r="356" spans="1:13" ht="21" customHeight="1" x14ac:dyDescent="0.4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</row>
    <row r="357" spans="1:13" ht="21" customHeight="1" x14ac:dyDescent="0.4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</row>
    <row r="358" spans="1:13" ht="21" customHeight="1" x14ac:dyDescent="0.4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</row>
    <row r="359" spans="1:13" ht="21" customHeight="1" x14ac:dyDescent="0.4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</row>
    <row r="360" spans="1:13" ht="21" customHeight="1" x14ac:dyDescent="0.4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</row>
    <row r="361" spans="1:13" ht="21" customHeight="1" x14ac:dyDescent="0.4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</row>
    <row r="362" spans="1:13" ht="21" customHeight="1" x14ac:dyDescent="0.4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</row>
    <row r="363" spans="1:13" ht="21" customHeight="1" x14ac:dyDescent="0.4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</row>
    <row r="364" spans="1:13" ht="21" customHeight="1" x14ac:dyDescent="0.4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</row>
    <row r="365" spans="1:13" ht="21" customHeight="1" x14ac:dyDescent="0.4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</row>
    <row r="366" spans="1:13" ht="21" customHeight="1" x14ac:dyDescent="0.4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 ht="21" customHeight="1" x14ac:dyDescent="0.4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</row>
    <row r="368" spans="1:13" ht="21" customHeight="1" x14ac:dyDescent="0.4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</row>
    <row r="369" spans="1:13" ht="21" customHeight="1" x14ac:dyDescent="0.4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</row>
    <row r="370" spans="1:13" ht="21" customHeight="1" x14ac:dyDescent="0.4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</row>
    <row r="371" spans="1:13" ht="21" customHeight="1" x14ac:dyDescent="0.4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</row>
    <row r="372" spans="1:13" ht="21" customHeight="1" x14ac:dyDescent="0.4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</row>
    <row r="373" spans="1:13" ht="21" customHeight="1" x14ac:dyDescent="0.4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</row>
    <row r="374" spans="1:13" ht="21" customHeight="1" x14ac:dyDescent="0.4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</row>
    <row r="375" spans="1:13" ht="21" customHeight="1" x14ac:dyDescent="0.4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</row>
    <row r="376" spans="1:13" ht="21" customHeight="1" x14ac:dyDescent="0.4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</row>
    <row r="377" spans="1:13" ht="21" customHeight="1" x14ac:dyDescent="0.4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</row>
    <row r="378" spans="1:13" ht="21" customHeight="1" x14ac:dyDescent="0.4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</row>
    <row r="379" spans="1:13" ht="21" customHeight="1" x14ac:dyDescent="0.4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</row>
    <row r="380" spans="1:13" ht="21" customHeight="1" x14ac:dyDescent="0.4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</row>
    <row r="381" spans="1:13" ht="21" customHeight="1" x14ac:dyDescent="0.4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</row>
    <row r="382" spans="1:13" ht="21" customHeight="1" x14ac:dyDescent="0.4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</row>
    <row r="383" spans="1:13" ht="21" customHeight="1" x14ac:dyDescent="0.4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</row>
    <row r="384" spans="1:13" ht="21" customHeight="1" x14ac:dyDescent="0.4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</row>
    <row r="385" spans="1:13" ht="21" customHeight="1" x14ac:dyDescent="0.4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</row>
    <row r="386" spans="1:13" ht="21" customHeight="1" x14ac:dyDescent="0.4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</row>
    <row r="387" spans="1:13" ht="21" customHeight="1" x14ac:dyDescent="0.4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</row>
    <row r="388" spans="1:13" ht="21" customHeight="1" x14ac:dyDescent="0.4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</row>
    <row r="389" spans="1:13" ht="21" customHeight="1" x14ac:dyDescent="0.4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</row>
    <row r="390" spans="1:13" ht="21" customHeight="1" x14ac:dyDescent="0.4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</row>
    <row r="391" spans="1:13" ht="21" customHeight="1" x14ac:dyDescent="0.4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</row>
    <row r="392" spans="1:13" ht="21" customHeight="1" x14ac:dyDescent="0.4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</row>
    <row r="393" spans="1:13" ht="21" customHeight="1" x14ac:dyDescent="0.4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</row>
    <row r="394" spans="1:13" ht="21" customHeight="1" x14ac:dyDescent="0.4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</row>
    <row r="395" spans="1:13" ht="21" customHeight="1" x14ac:dyDescent="0.4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</row>
    <row r="396" spans="1:13" ht="21" customHeight="1" x14ac:dyDescent="0.4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1" customHeight="1" x14ac:dyDescent="0.4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</row>
    <row r="398" spans="1:13" ht="21" customHeight="1" x14ac:dyDescent="0.4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13" ht="21" customHeight="1" x14ac:dyDescent="0.4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 ht="21" customHeight="1" x14ac:dyDescent="0.4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ht="21" customHeight="1" x14ac:dyDescent="0.4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ht="21" customHeight="1" x14ac:dyDescent="0.4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ht="21" customHeight="1" x14ac:dyDescent="0.4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ht="21" customHeight="1" x14ac:dyDescent="0.4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ht="21" customHeight="1" x14ac:dyDescent="0.4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ht="21" customHeight="1" x14ac:dyDescent="0.4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ht="21" customHeight="1" x14ac:dyDescent="0.4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ht="21" customHeight="1" x14ac:dyDescent="0.4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ht="21" customHeight="1" x14ac:dyDescent="0.4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ht="21" customHeight="1" x14ac:dyDescent="0.4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ht="21" customHeight="1" x14ac:dyDescent="0.4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ht="21" customHeight="1" x14ac:dyDescent="0.4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ht="21" customHeight="1" x14ac:dyDescent="0.4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ht="21" customHeight="1" x14ac:dyDescent="0.4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ht="21" customHeight="1" x14ac:dyDescent="0.4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ht="21" customHeight="1" x14ac:dyDescent="0.4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ht="21" customHeight="1" x14ac:dyDescent="0.4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ht="21" customHeight="1" x14ac:dyDescent="0.4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ht="21" customHeight="1" x14ac:dyDescent="0.4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ht="21" customHeight="1" x14ac:dyDescent="0.4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ht="21" customHeight="1" x14ac:dyDescent="0.4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ht="21" customHeight="1" x14ac:dyDescent="0.4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ht="21" customHeight="1" x14ac:dyDescent="0.4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ht="21" customHeight="1" x14ac:dyDescent="0.4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ht="21" customHeight="1" x14ac:dyDescent="0.4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ht="21" customHeight="1" x14ac:dyDescent="0.4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ht="21" customHeight="1" x14ac:dyDescent="0.4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ht="21" customHeight="1" x14ac:dyDescent="0.4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ht="21" customHeight="1" x14ac:dyDescent="0.4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</row>
    <row r="430" spans="1:13" ht="21" customHeight="1" x14ac:dyDescent="0.4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</row>
    <row r="431" spans="1:13" ht="21" customHeight="1" x14ac:dyDescent="0.4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</row>
    <row r="432" spans="1:13" ht="21" customHeight="1" x14ac:dyDescent="0.4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1:13" ht="21" customHeight="1" x14ac:dyDescent="0.4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</row>
    <row r="434" spans="1:13" ht="21" customHeight="1" x14ac:dyDescent="0.4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</row>
    <row r="435" spans="1:13" ht="21" customHeight="1" x14ac:dyDescent="0.4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</row>
    <row r="436" spans="1:13" ht="21" customHeight="1" x14ac:dyDescent="0.4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1" customHeight="1" x14ac:dyDescent="0.4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</row>
    <row r="438" spans="1:13" ht="21" customHeight="1" x14ac:dyDescent="0.4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</row>
    <row r="439" spans="1:13" ht="21" customHeight="1" x14ac:dyDescent="0.4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</row>
    <row r="440" spans="1:13" ht="21" customHeight="1" x14ac:dyDescent="0.4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13" ht="21" customHeight="1" x14ac:dyDescent="0.4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13" ht="21" customHeight="1" x14ac:dyDescent="0.4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13" ht="21" customHeight="1" x14ac:dyDescent="0.4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13" ht="21" customHeight="1" x14ac:dyDescent="0.4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13" ht="21" customHeight="1" x14ac:dyDescent="0.4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13" ht="21" customHeight="1" x14ac:dyDescent="0.4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13" ht="21" customHeight="1" x14ac:dyDescent="0.4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13" ht="21" customHeight="1" x14ac:dyDescent="0.4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ht="21" customHeight="1" x14ac:dyDescent="0.4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ht="21" customHeight="1" x14ac:dyDescent="0.4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ht="21" customHeight="1" x14ac:dyDescent="0.4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ht="21" customHeight="1" x14ac:dyDescent="0.4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ht="21" customHeight="1" x14ac:dyDescent="0.4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ht="21" customHeight="1" x14ac:dyDescent="0.4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ht="21" customHeight="1" x14ac:dyDescent="0.4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ht="21" customHeight="1" x14ac:dyDescent="0.4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ht="21" customHeight="1" x14ac:dyDescent="0.4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ht="21" customHeight="1" x14ac:dyDescent="0.4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ht="21" customHeight="1" x14ac:dyDescent="0.4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ht="21" customHeight="1" x14ac:dyDescent="0.4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</row>
    <row r="461" spans="1:13" ht="21" customHeight="1" x14ac:dyDescent="0.4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1:13" ht="21" customHeight="1" x14ac:dyDescent="0.4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</row>
    <row r="463" spans="1:13" ht="21" customHeight="1" x14ac:dyDescent="0.4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</row>
    <row r="464" spans="1:13" ht="21" customHeight="1" x14ac:dyDescent="0.4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</row>
    <row r="465" spans="1:13" ht="21" customHeight="1" x14ac:dyDescent="0.4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3" ht="21" customHeight="1" x14ac:dyDescent="0.4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</row>
    <row r="467" spans="1:13" ht="21" customHeight="1" x14ac:dyDescent="0.4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</row>
    <row r="468" spans="1:13" ht="21" customHeight="1" x14ac:dyDescent="0.4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</row>
    <row r="469" spans="1:13" ht="21" customHeight="1" x14ac:dyDescent="0.4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</row>
    <row r="470" spans="1:13" ht="21" customHeight="1" x14ac:dyDescent="0.4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</row>
    <row r="471" spans="1:13" ht="21" customHeight="1" x14ac:dyDescent="0.4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</row>
    <row r="472" spans="1:13" ht="21" customHeight="1" x14ac:dyDescent="0.4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3" ht="21" customHeight="1" x14ac:dyDescent="0.4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</row>
    <row r="474" spans="1:13" ht="21" customHeight="1" x14ac:dyDescent="0.4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</row>
    <row r="475" spans="1:13" ht="21" customHeight="1" x14ac:dyDescent="0.4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</row>
    <row r="476" spans="1:13" ht="21" customHeight="1" x14ac:dyDescent="0.4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1" customHeight="1" x14ac:dyDescent="0.4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1" customHeight="1" x14ac:dyDescent="0.4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</row>
    <row r="479" spans="1:13" ht="21" customHeight="1" x14ac:dyDescent="0.4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</row>
    <row r="480" spans="1:13" ht="21" customHeight="1" x14ac:dyDescent="0.4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</row>
    <row r="481" spans="1:13" ht="21" customHeight="1" x14ac:dyDescent="0.4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</row>
    <row r="482" spans="1:13" ht="21" customHeight="1" x14ac:dyDescent="0.4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</row>
    <row r="483" spans="1:13" ht="21" customHeight="1" x14ac:dyDescent="0.4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</row>
    <row r="484" spans="1:13" ht="21" customHeight="1" x14ac:dyDescent="0.4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</row>
    <row r="485" spans="1:13" ht="21" customHeight="1" x14ac:dyDescent="0.4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</row>
    <row r="486" spans="1:13" ht="21" customHeight="1" x14ac:dyDescent="0.4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</row>
    <row r="487" spans="1:13" ht="21" customHeight="1" x14ac:dyDescent="0.4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</row>
    <row r="488" spans="1:13" ht="21" customHeight="1" x14ac:dyDescent="0.4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</row>
    <row r="489" spans="1:13" ht="21" customHeight="1" x14ac:dyDescent="0.4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13" ht="21" customHeight="1" x14ac:dyDescent="0.4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</row>
    <row r="491" spans="1:13" ht="21" customHeight="1" x14ac:dyDescent="0.4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</row>
    <row r="492" spans="1:13" ht="21" customHeight="1" x14ac:dyDescent="0.4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</row>
    <row r="493" spans="1:13" ht="21" customHeight="1" x14ac:dyDescent="0.4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</row>
    <row r="494" spans="1:13" ht="21" customHeight="1" x14ac:dyDescent="0.4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13" ht="21" customHeight="1" x14ac:dyDescent="0.4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1:13" ht="21" customHeight="1" x14ac:dyDescent="0.4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</row>
    <row r="497" spans="1:13" ht="21" customHeight="1" x14ac:dyDescent="0.4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1" customHeight="1" x14ac:dyDescent="0.4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</row>
    <row r="499" spans="1:13" ht="21" customHeight="1" x14ac:dyDescent="0.4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</row>
    <row r="500" spans="1:13" ht="21" customHeight="1" x14ac:dyDescent="0.4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</row>
  </sheetData>
  <mergeCells count="13">
    <mergeCell ref="A4:B4"/>
    <mergeCell ref="A3:B3"/>
    <mergeCell ref="A13:B13"/>
    <mergeCell ref="A12:B12"/>
    <mergeCell ref="A10:B10"/>
    <mergeCell ref="A9:B9"/>
    <mergeCell ref="A8:B8"/>
    <mergeCell ref="A11:B11"/>
    <mergeCell ref="C7:C12"/>
    <mergeCell ref="D7:D12"/>
    <mergeCell ref="A7:B7"/>
    <mergeCell ref="A6:B6"/>
    <mergeCell ref="A5:B5"/>
  </mergeCells>
  <conditionalFormatting sqref="C4:C7 C13">
    <cfRule type="cellIs" dxfId="6" priority="1" operator="greaterThan">
      <formula>0</formula>
    </cfRule>
  </conditionalFormatting>
  <dataValidations count="1">
    <dataValidation type="list" allowBlank="1" showInputMessage="1" showErrorMessage="1" prompt="เลือก มี หรือไม่มี เท่านั้น " sqref="C4:C7 C13">
      <formula1>"มี,ไม่มี"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0"/>
  <sheetViews>
    <sheetView topLeftCell="A31" workbookViewId="0">
      <selection activeCell="L14" sqref="L14"/>
    </sheetView>
  </sheetViews>
  <sheetFormatPr defaultColWidth="17.25" defaultRowHeight="15" customHeight="1" x14ac:dyDescent="0.2"/>
  <cols>
    <col min="1" max="1" width="13.875" customWidth="1"/>
    <col min="2" max="2" width="10.375" customWidth="1"/>
    <col min="3" max="3" width="8.25" customWidth="1"/>
    <col min="4" max="4" width="8" customWidth="1"/>
    <col min="5" max="5" width="9.125" customWidth="1"/>
    <col min="6" max="6" width="5.375" customWidth="1"/>
    <col min="7" max="7" width="7.375" customWidth="1"/>
    <col min="8" max="8" width="8.625" customWidth="1"/>
    <col min="9" max="9" width="9" customWidth="1"/>
    <col min="10" max="10" width="6.375" customWidth="1"/>
    <col min="11" max="11" width="7.125" customWidth="1"/>
    <col min="12" max="12" width="7.75" customWidth="1"/>
    <col min="13" max="13" width="7" customWidth="1"/>
    <col min="14" max="14" width="7.375" customWidth="1"/>
    <col min="15" max="15" width="6.375" customWidth="1"/>
    <col min="16" max="16" width="6.75" customWidth="1"/>
    <col min="17" max="17" width="5.75" customWidth="1"/>
  </cols>
  <sheetData>
    <row r="1" spans="1:17" ht="21" customHeight="1" x14ac:dyDescent="0.2">
      <c r="A1" s="165" t="s">
        <v>22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  <c r="Q1" s="19"/>
    </row>
    <row r="2" spans="1:17" ht="22.5" customHeight="1" x14ac:dyDescent="0.2">
      <c r="A2" s="166" t="s">
        <v>8</v>
      </c>
      <c r="B2" s="166" t="s">
        <v>23</v>
      </c>
      <c r="C2" s="166" t="s">
        <v>24</v>
      </c>
      <c r="D2" s="166" t="s">
        <v>25</v>
      </c>
      <c r="E2" s="166" t="s">
        <v>26</v>
      </c>
      <c r="F2" s="166" t="s">
        <v>10</v>
      </c>
      <c r="G2" s="166" t="s">
        <v>27</v>
      </c>
      <c r="H2" s="166" t="s">
        <v>28</v>
      </c>
      <c r="I2" s="166" t="s">
        <v>29</v>
      </c>
      <c r="J2" s="166" t="s">
        <v>27</v>
      </c>
      <c r="K2" s="169" t="s">
        <v>30</v>
      </c>
      <c r="L2" s="159"/>
      <c r="M2" s="159"/>
      <c r="N2" s="159"/>
      <c r="O2" s="159"/>
      <c r="P2" s="160"/>
      <c r="Q2" s="20"/>
    </row>
    <row r="3" spans="1:17" ht="21.75" customHeight="1" x14ac:dyDescent="0.2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9" t="s">
        <v>31</v>
      </c>
      <c r="L3" s="160"/>
      <c r="M3" s="170" t="s">
        <v>32</v>
      </c>
      <c r="N3" s="160"/>
      <c r="O3" s="169" t="s">
        <v>33</v>
      </c>
      <c r="P3" s="160"/>
      <c r="Q3" s="19"/>
    </row>
    <row r="4" spans="1:17" ht="21" customHeight="1" x14ac:dyDescent="0.2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21" t="s">
        <v>5</v>
      </c>
      <c r="L4" s="21" t="s">
        <v>27</v>
      </c>
      <c r="M4" s="21" t="s">
        <v>5</v>
      </c>
      <c r="N4" s="21" t="s">
        <v>27</v>
      </c>
      <c r="O4" s="21" t="s">
        <v>5</v>
      </c>
      <c r="P4" s="21" t="s">
        <v>27</v>
      </c>
      <c r="Q4" s="19"/>
    </row>
    <row r="5" spans="1:17" ht="21" customHeight="1" x14ac:dyDescent="0.2">
      <c r="A5" s="22" t="str">
        <f>IF(master!A5="","",master!A5)</f>
        <v>ช่างยนต์</v>
      </c>
      <c r="B5" s="23"/>
      <c r="C5" s="23"/>
      <c r="D5" s="23"/>
      <c r="E5" s="23"/>
      <c r="F5" s="24">
        <f t="shared" ref="F5:F23" si="0">SUM(C5:E5)</f>
        <v>0</v>
      </c>
      <c r="G5" s="25" t="str">
        <f t="shared" ref="G5:G23" si="1">IF(ISERROR(F5/B5),"AUTO",ROUND(F5/B5*100,2))</f>
        <v>AUTO</v>
      </c>
      <c r="H5" s="23"/>
      <c r="I5" s="26"/>
      <c r="J5" s="27" t="str">
        <f t="shared" ref="J5:J23" si="2">IF(ISERROR(I5/H5),"AUTO",ROUND(I5/H5*100,2))</f>
        <v>AUTO</v>
      </c>
      <c r="K5" s="28"/>
      <c r="L5" s="27" t="str">
        <f t="shared" ref="L5:L23" si="3">IF(ISERROR(K5/$I5),"AUTO",ROUND(K5/$I5*100,2))</f>
        <v>AUTO</v>
      </c>
      <c r="M5" s="28"/>
      <c r="N5" s="27" t="str">
        <f t="shared" ref="N5:N23" si="4">IF(ISERROR(M5/$I5),"AUTO",ROUND(M5/$I5*100,2))</f>
        <v>AUTO</v>
      </c>
      <c r="O5" s="28"/>
      <c r="P5" s="27" t="str">
        <f t="shared" ref="P5:P23" si="5">IF(ISERROR(O5/$I5),"AUTO",ROUND(O5/$I5*100,2))</f>
        <v>AUTO</v>
      </c>
      <c r="Q5" s="19"/>
    </row>
    <row r="6" spans="1:17" ht="21" customHeight="1" x14ac:dyDescent="0.2">
      <c r="A6" s="22" t="str">
        <f>IF(master!A6="","",master!A6)</f>
        <v>ช่างไฟฟ้ากำลัง</v>
      </c>
      <c r="B6" s="23"/>
      <c r="C6" s="23"/>
      <c r="D6" s="23"/>
      <c r="E6" s="23"/>
      <c r="F6" s="24">
        <f t="shared" si="0"/>
        <v>0</v>
      </c>
      <c r="G6" s="25" t="str">
        <f t="shared" si="1"/>
        <v>AUTO</v>
      </c>
      <c r="H6" s="23"/>
      <c r="I6" s="26"/>
      <c r="J6" s="27" t="str">
        <f t="shared" si="2"/>
        <v>AUTO</v>
      </c>
      <c r="K6" s="28"/>
      <c r="L6" s="27" t="str">
        <f t="shared" si="3"/>
        <v>AUTO</v>
      </c>
      <c r="M6" s="28"/>
      <c r="N6" s="27" t="str">
        <f t="shared" si="4"/>
        <v>AUTO</v>
      </c>
      <c r="O6" s="28"/>
      <c r="P6" s="27" t="str">
        <f t="shared" si="5"/>
        <v>AUTO</v>
      </c>
      <c r="Q6" s="19"/>
    </row>
    <row r="7" spans="1:17" ht="21" customHeight="1" x14ac:dyDescent="0.2">
      <c r="A7" s="22" t="str">
        <f>IF(master!A7="","",master!A7)</f>
        <v>อิเล็กทรอนิกส์</v>
      </c>
      <c r="B7" s="23"/>
      <c r="C7" s="23"/>
      <c r="D7" s="23"/>
      <c r="E7" s="23"/>
      <c r="F7" s="24">
        <f t="shared" si="0"/>
        <v>0</v>
      </c>
      <c r="G7" s="25" t="str">
        <f t="shared" si="1"/>
        <v>AUTO</v>
      </c>
      <c r="H7" s="23"/>
      <c r="I7" s="26"/>
      <c r="J7" s="27" t="str">
        <f t="shared" si="2"/>
        <v>AUTO</v>
      </c>
      <c r="K7" s="28"/>
      <c r="L7" s="27" t="str">
        <f t="shared" si="3"/>
        <v>AUTO</v>
      </c>
      <c r="M7" s="28"/>
      <c r="N7" s="27" t="str">
        <f t="shared" si="4"/>
        <v>AUTO</v>
      </c>
      <c r="O7" s="28"/>
      <c r="P7" s="27" t="str">
        <f t="shared" si="5"/>
        <v>AUTO</v>
      </c>
      <c r="Q7" s="19"/>
    </row>
    <row r="8" spans="1:17" ht="21" customHeight="1" x14ac:dyDescent="0.2">
      <c r="A8" s="22" t="str">
        <f>IF(master!A8="","",master!A8)</f>
        <v>การบัญชี</v>
      </c>
      <c r="B8" s="23"/>
      <c r="C8" s="23"/>
      <c r="D8" s="23"/>
      <c r="E8" s="23"/>
      <c r="F8" s="24">
        <f t="shared" si="0"/>
        <v>0</v>
      </c>
      <c r="G8" s="25" t="str">
        <f t="shared" si="1"/>
        <v>AUTO</v>
      </c>
      <c r="H8" s="23"/>
      <c r="I8" s="26"/>
      <c r="J8" s="27" t="str">
        <f t="shared" si="2"/>
        <v>AUTO</v>
      </c>
      <c r="K8" s="28"/>
      <c r="L8" s="27" t="str">
        <f t="shared" si="3"/>
        <v>AUTO</v>
      </c>
      <c r="M8" s="28"/>
      <c r="N8" s="27" t="str">
        <f t="shared" si="4"/>
        <v>AUTO</v>
      </c>
      <c r="O8" s="28"/>
      <c r="P8" s="27" t="str">
        <f t="shared" si="5"/>
        <v>AUTO</v>
      </c>
      <c r="Q8" s="19"/>
    </row>
    <row r="9" spans="1:17" ht="21" customHeight="1" x14ac:dyDescent="0.2">
      <c r="A9" s="22" t="str">
        <f>IF(master!A9="","",master!A9)</f>
        <v>เทคโนโลยีสารสนเทศ</v>
      </c>
      <c r="B9" s="23"/>
      <c r="C9" s="23"/>
      <c r="D9" s="23"/>
      <c r="E9" s="23"/>
      <c r="F9" s="24">
        <f t="shared" si="0"/>
        <v>0</v>
      </c>
      <c r="G9" s="25" t="str">
        <f t="shared" si="1"/>
        <v>AUTO</v>
      </c>
      <c r="H9" s="23"/>
      <c r="I9" s="26"/>
      <c r="J9" s="27" t="str">
        <f t="shared" si="2"/>
        <v>AUTO</v>
      </c>
      <c r="K9" s="28"/>
      <c r="L9" s="27" t="str">
        <f t="shared" si="3"/>
        <v>AUTO</v>
      </c>
      <c r="M9" s="28"/>
      <c r="N9" s="27" t="str">
        <f t="shared" si="4"/>
        <v>AUTO</v>
      </c>
      <c r="O9" s="28"/>
      <c r="P9" s="27" t="str">
        <f t="shared" si="5"/>
        <v>AUTO</v>
      </c>
      <c r="Q9" s="19"/>
    </row>
    <row r="10" spans="1:17" ht="21" customHeight="1" x14ac:dyDescent="0.2">
      <c r="A10" s="22" t="str">
        <f>IF(master!A10="","",master!A10)</f>
        <v>เทคนิคยานยนต์</v>
      </c>
      <c r="B10" s="23"/>
      <c r="C10" s="23"/>
      <c r="D10" s="23"/>
      <c r="E10" s="23"/>
      <c r="F10" s="24">
        <f t="shared" si="0"/>
        <v>0</v>
      </c>
      <c r="G10" s="25" t="str">
        <f t="shared" si="1"/>
        <v>AUTO</v>
      </c>
      <c r="H10" s="23"/>
      <c r="I10" s="26"/>
      <c r="J10" s="27" t="str">
        <f t="shared" si="2"/>
        <v>AUTO</v>
      </c>
      <c r="K10" s="28"/>
      <c r="L10" s="27" t="str">
        <f t="shared" si="3"/>
        <v>AUTO</v>
      </c>
      <c r="M10" s="28"/>
      <c r="N10" s="27" t="str">
        <f t="shared" si="4"/>
        <v>AUTO</v>
      </c>
      <c r="O10" s="28"/>
      <c r="P10" s="27" t="str">
        <f t="shared" si="5"/>
        <v>AUTO</v>
      </c>
      <c r="Q10" s="19"/>
    </row>
    <row r="11" spans="1:17" ht="21" customHeight="1" x14ac:dyDescent="0.2">
      <c r="A11" s="22" t="str">
        <f>IF(master!A11="","",master!A11)</f>
        <v>ติดตั้งไฟฟ้า</v>
      </c>
      <c r="B11" s="23"/>
      <c r="C11" s="23"/>
      <c r="D11" s="23"/>
      <c r="E11" s="23"/>
      <c r="F11" s="24">
        <f t="shared" si="0"/>
        <v>0</v>
      </c>
      <c r="G11" s="25" t="str">
        <f t="shared" si="1"/>
        <v>AUTO</v>
      </c>
      <c r="H11" s="23"/>
      <c r="I11" s="26"/>
      <c r="J11" s="27" t="str">
        <f t="shared" si="2"/>
        <v>AUTO</v>
      </c>
      <c r="K11" s="28"/>
      <c r="L11" s="27" t="str">
        <f t="shared" si="3"/>
        <v>AUTO</v>
      </c>
      <c r="M11" s="28"/>
      <c r="N11" s="27" t="str">
        <f t="shared" si="4"/>
        <v>AUTO</v>
      </c>
      <c r="O11" s="28"/>
      <c r="P11" s="27" t="str">
        <f t="shared" si="5"/>
        <v>AUTO</v>
      </c>
      <c r="Q11" s="19"/>
    </row>
    <row r="12" spans="1:17" ht="21" customHeight="1" x14ac:dyDescent="0.2">
      <c r="A12" s="22" t="str">
        <f>IF(master!A12="","",master!A12)</f>
        <v>การบัญชี</v>
      </c>
      <c r="B12" s="23"/>
      <c r="C12" s="23"/>
      <c r="D12" s="23"/>
      <c r="E12" s="23"/>
      <c r="F12" s="24">
        <f t="shared" si="0"/>
        <v>0</v>
      </c>
      <c r="G12" s="25" t="str">
        <f t="shared" si="1"/>
        <v>AUTO</v>
      </c>
      <c r="H12" s="23"/>
      <c r="I12" s="26"/>
      <c r="J12" s="27" t="str">
        <f t="shared" si="2"/>
        <v>AUTO</v>
      </c>
      <c r="K12" s="28"/>
      <c r="L12" s="27" t="str">
        <f t="shared" si="3"/>
        <v>AUTO</v>
      </c>
      <c r="M12" s="28"/>
      <c r="N12" s="27" t="str">
        <f t="shared" si="4"/>
        <v>AUTO</v>
      </c>
      <c r="O12" s="28"/>
      <c r="P12" s="27" t="str">
        <f t="shared" si="5"/>
        <v>AUTO</v>
      </c>
      <c r="Q12" s="19"/>
    </row>
    <row r="13" spans="1:17" ht="21" customHeight="1" x14ac:dyDescent="0.2">
      <c r="A13" s="22" t="str">
        <f>IF(master!A13="","",master!A13)</f>
        <v>เทคโนโลยีสารสนเทศ</v>
      </c>
      <c r="B13" s="23"/>
      <c r="C13" s="23"/>
      <c r="D13" s="23"/>
      <c r="E13" s="23"/>
      <c r="F13" s="24">
        <f t="shared" si="0"/>
        <v>0</v>
      </c>
      <c r="G13" s="25" t="str">
        <f t="shared" si="1"/>
        <v>AUTO</v>
      </c>
      <c r="H13" s="23"/>
      <c r="I13" s="26"/>
      <c r="J13" s="27" t="str">
        <f t="shared" si="2"/>
        <v>AUTO</v>
      </c>
      <c r="K13" s="28"/>
      <c r="L13" s="27" t="str">
        <f t="shared" si="3"/>
        <v>AUTO</v>
      </c>
      <c r="M13" s="28"/>
      <c r="N13" s="27" t="str">
        <f t="shared" si="4"/>
        <v>AUTO</v>
      </c>
      <c r="O13" s="28"/>
      <c r="P13" s="27" t="str">
        <f t="shared" si="5"/>
        <v>AUTO</v>
      </c>
      <c r="Q13" s="19"/>
    </row>
    <row r="14" spans="1:17" ht="21" customHeight="1" x14ac:dyDescent="0.2">
      <c r="A14" s="22" t="str">
        <f>IF(master!A14="","",master!A14)</f>
        <v>เทคนิคพื้นฐาน</v>
      </c>
      <c r="B14" s="23"/>
      <c r="C14" s="23"/>
      <c r="D14" s="23"/>
      <c r="E14" s="23"/>
      <c r="F14" s="24">
        <f t="shared" si="0"/>
        <v>0</v>
      </c>
      <c r="G14" s="25" t="str">
        <f t="shared" si="1"/>
        <v>AUTO</v>
      </c>
      <c r="H14" s="23"/>
      <c r="I14" s="26"/>
      <c r="J14" s="27" t="str">
        <f t="shared" si="2"/>
        <v>AUTO</v>
      </c>
      <c r="K14" s="28"/>
      <c r="L14" s="27" t="str">
        <f t="shared" si="3"/>
        <v>AUTO</v>
      </c>
      <c r="M14" s="28"/>
      <c r="N14" s="27" t="str">
        <f t="shared" si="4"/>
        <v>AUTO</v>
      </c>
      <c r="O14" s="28"/>
      <c r="P14" s="27" t="str">
        <f t="shared" si="5"/>
        <v>AUTO</v>
      </c>
      <c r="Q14" s="19"/>
    </row>
    <row r="15" spans="1:17" ht="21" customHeight="1" x14ac:dyDescent="0.2">
      <c r="A15" s="22" t="str">
        <f>IF(master!A15="","",master!A15)</f>
        <v/>
      </c>
      <c r="B15" s="23"/>
      <c r="C15" s="23"/>
      <c r="D15" s="23"/>
      <c r="E15" s="23"/>
      <c r="F15" s="24">
        <f t="shared" si="0"/>
        <v>0</v>
      </c>
      <c r="G15" s="25" t="str">
        <f t="shared" si="1"/>
        <v>AUTO</v>
      </c>
      <c r="H15" s="23"/>
      <c r="I15" s="26"/>
      <c r="J15" s="27" t="str">
        <f t="shared" si="2"/>
        <v>AUTO</v>
      </c>
      <c r="K15" s="28"/>
      <c r="L15" s="27" t="str">
        <f t="shared" si="3"/>
        <v>AUTO</v>
      </c>
      <c r="M15" s="28"/>
      <c r="N15" s="27" t="str">
        <f t="shared" si="4"/>
        <v>AUTO</v>
      </c>
      <c r="O15" s="28"/>
      <c r="P15" s="27" t="str">
        <f t="shared" si="5"/>
        <v>AUTO</v>
      </c>
      <c r="Q15" s="19"/>
    </row>
    <row r="16" spans="1:17" ht="21" customHeight="1" x14ac:dyDescent="0.2">
      <c r="A16" s="22" t="str">
        <f>IF(master!A16="","",master!A16)</f>
        <v/>
      </c>
      <c r="B16" s="23"/>
      <c r="C16" s="23"/>
      <c r="D16" s="23"/>
      <c r="E16" s="23"/>
      <c r="F16" s="24">
        <f t="shared" si="0"/>
        <v>0</v>
      </c>
      <c r="G16" s="25" t="str">
        <f t="shared" si="1"/>
        <v>AUTO</v>
      </c>
      <c r="H16" s="23"/>
      <c r="I16" s="26"/>
      <c r="J16" s="27" t="str">
        <f t="shared" si="2"/>
        <v>AUTO</v>
      </c>
      <c r="K16" s="28"/>
      <c r="L16" s="27" t="str">
        <f t="shared" si="3"/>
        <v>AUTO</v>
      </c>
      <c r="M16" s="28"/>
      <c r="N16" s="27" t="str">
        <f t="shared" si="4"/>
        <v>AUTO</v>
      </c>
      <c r="O16" s="28"/>
      <c r="P16" s="27" t="str">
        <f t="shared" si="5"/>
        <v>AUTO</v>
      </c>
      <c r="Q16" s="19"/>
    </row>
    <row r="17" spans="1:17" ht="21" customHeight="1" x14ac:dyDescent="0.2">
      <c r="A17" s="22" t="str">
        <f>IF(master!A17="","",master!A17)</f>
        <v/>
      </c>
      <c r="B17" s="23"/>
      <c r="C17" s="23"/>
      <c r="D17" s="23"/>
      <c r="E17" s="23"/>
      <c r="F17" s="24">
        <f t="shared" si="0"/>
        <v>0</v>
      </c>
      <c r="G17" s="25" t="str">
        <f t="shared" si="1"/>
        <v>AUTO</v>
      </c>
      <c r="H17" s="23"/>
      <c r="I17" s="26"/>
      <c r="J17" s="27" t="str">
        <f t="shared" si="2"/>
        <v>AUTO</v>
      </c>
      <c r="K17" s="28"/>
      <c r="L17" s="27" t="str">
        <f t="shared" si="3"/>
        <v>AUTO</v>
      </c>
      <c r="M17" s="28"/>
      <c r="N17" s="27" t="str">
        <f t="shared" si="4"/>
        <v>AUTO</v>
      </c>
      <c r="O17" s="28"/>
      <c r="P17" s="27" t="str">
        <f t="shared" si="5"/>
        <v>AUTO</v>
      </c>
      <c r="Q17" s="19"/>
    </row>
    <row r="18" spans="1:17" ht="21" customHeight="1" x14ac:dyDescent="0.2">
      <c r="A18" s="22" t="str">
        <f>IF(master!A18="","",master!A18)</f>
        <v/>
      </c>
      <c r="B18" s="23"/>
      <c r="C18" s="23"/>
      <c r="D18" s="23"/>
      <c r="E18" s="23"/>
      <c r="F18" s="24">
        <f t="shared" si="0"/>
        <v>0</v>
      </c>
      <c r="G18" s="25" t="str">
        <f t="shared" si="1"/>
        <v>AUTO</v>
      </c>
      <c r="H18" s="23"/>
      <c r="I18" s="26"/>
      <c r="J18" s="27" t="str">
        <f t="shared" si="2"/>
        <v>AUTO</v>
      </c>
      <c r="K18" s="28"/>
      <c r="L18" s="27" t="str">
        <f t="shared" si="3"/>
        <v>AUTO</v>
      </c>
      <c r="M18" s="28"/>
      <c r="N18" s="27" t="str">
        <f t="shared" si="4"/>
        <v>AUTO</v>
      </c>
      <c r="O18" s="28"/>
      <c r="P18" s="27" t="str">
        <f t="shared" si="5"/>
        <v>AUTO</v>
      </c>
      <c r="Q18" s="19"/>
    </row>
    <row r="19" spans="1:17" ht="21" customHeight="1" x14ac:dyDescent="0.2">
      <c r="A19" s="22" t="str">
        <f>IF(master!A19="","",master!A19)</f>
        <v/>
      </c>
      <c r="B19" s="23"/>
      <c r="C19" s="23"/>
      <c r="D19" s="23"/>
      <c r="E19" s="23"/>
      <c r="F19" s="24">
        <f t="shared" si="0"/>
        <v>0</v>
      </c>
      <c r="G19" s="25" t="str">
        <f t="shared" si="1"/>
        <v>AUTO</v>
      </c>
      <c r="H19" s="23"/>
      <c r="I19" s="26"/>
      <c r="J19" s="27" t="str">
        <f t="shared" si="2"/>
        <v>AUTO</v>
      </c>
      <c r="K19" s="28"/>
      <c r="L19" s="27" t="str">
        <f t="shared" si="3"/>
        <v>AUTO</v>
      </c>
      <c r="M19" s="28"/>
      <c r="N19" s="27" t="str">
        <f t="shared" si="4"/>
        <v>AUTO</v>
      </c>
      <c r="O19" s="28"/>
      <c r="P19" s="27" t="str">
        <f t="shared" si="5"/>
        <v>AUTO</v>
      </c>
      <c r="Q19" s="19"/>
    </row>
    <row r="20" spans="1:17" ht="21" customHeight="1" x14ac:dyDescent="0.2">
      <c r="A20" s="22" t="str">
        <f>IF(master!A20="","",master!A20)</f>
        <v/>
      </c>
      <c r="B20" s="23"/>
      <c r="C20" s="23"/>
      <c r="D20" s="23"/>
      <c r="E20" s="23"/>
      <c r="F20" s="24">
        <f t="shared" si="0"/>
        <v>0</v>
      </c>
      <c r="G20" s="25" t="str">
        <f t="shared" si="1"/>
        <v>AUTO</v>
      </c>
      <c r="H20" s="23"/>
      <c r="I20" s="26"/>
      <c r="J20" s="27" t="str">
        <f t="shared" si="2"/>
        <v>AUTO</v>
      </c>
      <c r="K20" s="28"/>
      <c r="L20" s="27" t="str">
        <f t="shared" si="3"/>
        <v>AUTO</v>
      </c>
      <c r="M20" s="28"/>
      <c r="N20" s="27" t="str">
        <f t="shared" si="4"/>
        <v>AUTO</v>
      </c>
      <c r="O20" s="28"/>
      <c r="P20" s="27" t="str">
        <f t="shared" si="5"/>
        <v>AUTO</v>
      </c>
      <c r="Q20" s="19"/>
    </row>
    <row r="21" spans="1:17" ht="21" customHeight="1" x14ac:dyDescent="0.2">
      <c r="A21" s="22" t="str">
        <f>IF(master!A22="","",master!A22)</f>
        <v/>
      </c>
      <c r="B21" s="23"/>
      <c r="C21" s="23"/>
      <c r="D21" s="23"/>
      <c r="E21" s="23"/>
      <c r="F21" s="24">
        <f t="shared" si="0"/>
        <v>0</v>
      </c>
      <c r="G21" s="25" t="str">
        <f t="shared" si="1"/>
        <v>AUTO</v>
      </c>
      <c r="H21" s="23"/>
      <c r="I21" s="26"/>
      <c r="J21" s="27" t="str">
        <f t="shared" si="2"/>
        <v>AUTO</v>
      </c>
      <c r="K21" s="28"/>
      <c r="L21" s="27" t="str">
        <f t="shared" si="3"/>
        <v>AUTO</v>
      </c>
      <c r="M21" s="28"/>
      <c r="N21" s="27" t="str">
        <f t="shared" si="4"/>
        <v>AUTO</v>
      </c>
      <c r="O21" s="28"/>
      <c r="P21" s="27" t="str">
        <f t="shared" si="5"/>
        <v>AUTO</v>
      </c>
      <c r="Q21" s="19"/>
    </row>
    <row r="22" spans="1:17" ht="21" customHeight="1" x14ac:dyDescent="0.2">
      <c r="A22" s="22"/>
      <c r="B22" s="23"/>
      <c r="C22" s="23"/>
      <c r="D22" s="23"/>
      <c r="E22" s="23"/>
      <c r="F22" s="24">
        <f t="shared" si="0"/>
        <v>0</v>
      </c>
      <c r="G22" s="25" t="str">
        <f t="shared" si="1"/>
        <v>AUTO</v>
      </c>
      <c r="H22" s="23"/>
      <c r="I22" s="26"/>
      <c r="J22" s="27" t="str">
        <f t="shared" si="2"/>
        <v>AUTO</v>
      </c>
      <c r="K22" s="28"/>
      <c r="L22" s="27" t="str">
        <f t="shared" si="3"/>
        <v>AUTO</v>
      </c>
      <c r="M22" s="28"/>
      <c r="N22" s="27" t="str">
        <f t="shared" si="4"/>
        <v>AUTO</v>
      </c>
      <c r="O22" s="28"/>
      <c r="P22" s="27" t="str">
        <f t="shared" si="5"/>
        <v>AUTO</v>
      </c>
      <c r="Q22" s="19"/>
    </row>
    <row r="23" spans="1:17" ht="21" customHeight="1" x14ac:dyDescent="0.2">
      <c r="A23" s="24" t="s">
        <v>10</v>
      </c>
      <c r="B23" s="29">
        <f t="shared" ref="B23:E23" si="6">SUM(B5:B22)</f>
        <v>0</v>
      </c>
      <c r="C23" s="29">
        <f t="shared" si="6"/>
        <v>0</v>
      </c>
      <c r="D23" s="29">
        <f t="shared" si="6"/>
        <v>0</v>
      </c>
      <c r="E23" s="29">
        <f t="shared" si="6"/>
        <v>0</v>
      </c>
      <c r="F23" s="24">
        <f t="shared" si="0"/>
        <v>0</v>
      </c>
      <c r="G23" s="30" t="str">
        <f t="shared" si="1"/>
        <v>AUTO</v>
      </c>
      <c r="H23" s="29">
        <f t="shared" ref="H23:I23" si="7">SUM(H5:H22)</f>
        <v>0</v>
      </c>
      <c r="I23" s="29">
        <f t="shared" si="7"/>
        <v>0</v>
      </c>
      <c r="J23" s="31" t="str">
        <f t="shared" si="2"/>
        <v>AUTO</v>
      </c>
      <c r="K23" s="32">
        <f>SUM(K5:K22)</f>
        <v>0</v>
      </c>
      <c r="L23" s="31" t="str">
        <f t="shared" si="3"/>
        <v>AUTO</v>
      </c>
      <c r="M23" s="32">
        <f>SUM(M5:M22)</f>
        <v>0</v>
      </c>
      <c r="N23" s="31" t="str">
        <f t="shared" si="4"/>
        <v>AUTO</v>
      </c>
      <c r="O23" s="32">
        <f>SUM(O5:O22)</f>
        <v>0</v>
      </c>
      <c r="P23" s="31" t="str">
        <f t="shared" si="5"/>
        <v>AUTO</v>
      </c>
      <c r="Q23" s="19"/>
    </row>
    <row r="24" spans="1:17" ht="21" hidden="1" customHeight="1" x14ac:dyDescent="0.2">
      <c r="A24" s="24"/>
      <c r="B24" s="29"/>
      <c r="C24" s="29"/>
      <c r="D24" s="29"/>
      <c r="E24" s="29"/>
      <c r="F24" s="24"/>
      <c r="G24" s="25">
        <f>IF(ISERROR(F23/B23),0,IF(G23&gt;=75,1,0))</f>
        <v>0</v>
      </c>
      <c r="H24" s="29"/>
      <c r="I24" s="29"/>
      <c r="J24" s="25">
        <f>IF(ISERROR(I23/B23),0,IF(J23&gt;=75,1,0))</f>
        <v>0</v>
      </c>
      <c r="K24" s="29"/>
      <c r="L24" s="25">
        <f>IF(ISERROR(K23/I23),0,IF(L23&gt;=75,1,0))</f>
        <v>0</v>
      </c>
      <c r="M24" s="29"/>
      <c r="N24" s="25">
        <f>IF(ISERROR(M23/I23),0,IF(N23&gt;=75,1,0))</f>
        <v>0</v>
      </c>
      <c r="O24" s="29"/>
      <c r="P24" s="25">
        <f>IF(ISERROR(O23/I23),0,IF(P23&gt;=75,1,0))</f>
        <v>0</v>
      </c>
      <c r="Q24" s="19">
        <f>IF(AND(G24=1,J24=1,L24=1,N24=1,P24=1),5,IF(AND(G24=1,J24=1,L24=1,N24=1),4,IF(AND(G24=1,J24=1,L24=1,P24=1),4,IF(AND(G24=1,J24=1,N24=1,P24=1),4,IF(AND(G24=1,J24=1,L24=1),3,IF(AND(G24=1,J24=1,N24=1),3,IF(AND(G24=1,J24=1,P24=1),3,IF(AND(G24=1,J24=1),2,1))))))))</f>
        <v>1</v>
      </c>
    </row>
    <row r="25" spans="1:17" ht="21" customHeight="1" x14ac:dyDescent="0.2">
      <c r="A25" s="19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19"/>
    </row>
    <row r="26" spans="1:17" ht="21" customHeight="1" x14ac:dyDescent="0.2">
      <c r="A26" s="19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19"/>
    </row>
    <row r="27" spans="1:17" ht="21" customHeight="1" x14ac:dyDescent="0.2">
      <c r="A27" s="19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19"/>
    </row>
    <row r="28" spans="1:17" ht="21" customHeight="1" x14ac:dyDescent="0.2">
      <c r="A28" s="19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19"/>
    </row>
    <row r="29" spans="1:17" ht="21" customHeight="1" x14ac:dyDescent="0.2">
      <c r="A29" s="19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19"/>
    </row>
    <row r="30" spans="1:17" ht="21" customHeight="1" x14ac:dyDescent="0.2">
      <c r="A30" s="19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19"/>
    </row>
    <row r="31" spans="1:17" ht="21" customHeight="1" x14ac:dyDescent="0.2">
      <c r="A31" s="19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19"/>
    </row>
    <row r="32" spans="1:17" ht="21" customHeight="1" x14ac:dyDescent="0.2">
      <c r="A32" s="19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19"/>
    </row>
    <row r="33" spans="1:17" ht="21" customHeight="1" x14ac:dyDescent="0.2">
      <c r="A33" s="19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19"/>
    </row>
    <row r="34" spans="1:17" ht="21" customHeight="1" x14ac:dyDescent="0.2">
      <c r="A34" s="19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19"/>
    </row>
    <row r="35" spans="1:17" ht="21" customHeight="1" x14ac:dyDescent="0.2">
      <c r="A35" s="19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19"/>
    </row>
    <row r="36" spans="1:17" ht="21" customHeight="1" x14ac:dyDescent="0.2">
      <c r="A36" s="19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19"/>
    </row>
    <row r="37" spans="1:17" ht="21" customHeight="1" x14ac:dyDescent="0.2">
      <c r="A37" s="19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19"/>
    </row>
    <row r="38" spans="1:17" ht="21" customHeight="1" x14ac:dyDescent="0.2">
      <c r="A38" s="19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19"/>
    </row>
    <row r="39" spans="1:17" ht="21" customHeight="1" x14ac:dyDescent="0.2">
      <c r="A39" s="19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19"/>
    </row>
    <row r="40" spans="1:17" ht="21" customHeight="1" x14ac:dyDescent="0.2">
      <c r="A40" s="19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19"/>
    </row>
    <row r="41" spans="1:17" ht="21" customHeight="1" x14ac:dyDescent="0.2">
      <c r="A41" s="19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19"/>
    </row>
    <row r="42" spans="1:17" ht="21" customHeight="1" x14ac:dyDescent="0.2">
      <c r="A42" s="19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19"/>
    </row>
    <row r="43" spans="1:17" ht="21" customHeight="1" x14ac:dyDescent="0.2">
      <c r="A43" s="19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19"/>
    </row>
    <row r="44" spans="1:17" ht="21" customHeight="1" x14ac:dyDescent="0.2">
      <c r="A44" s="19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19"/>
    </row>
    <row r="45" spans="1:17" ht="21" customHeight="1" x14ac:dyDescent="0.2">
      <c r="A45" s="19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19"/>
    </row>
    <row r="46" spans="1:17" ht="21" customHeight="1" x14ac:dyDescent="0.2">
      <c r="A46" s="19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19"/>
    </row>
    <row r="47" spans="1:17" ht="21" customHeight="1" x14ac:dyDescent="0.2">
      <c r="A47" s="19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19"/>
    </row>
    <row r="48" spans="1:17" ht="21" customHeight="1" x14ac:dyDescent="0.2">
      <c r="A48" s="19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19"/>
    </row>
    <row r="49" spans="1:17" ht="21" customHeight="1" x14ac:dyDescent="0.2">
      <c r="A49" s="19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19"/>
    </row>
    <row r="50" spans="1:17" ht="21" customHeight="1" x14ac:dyDescent="0.2">
      <c r="A50" s="19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19"/>
    </row>
    <row r="51" spans="1:17" ht="21" customHeight="1" x14ac:dyDescent="0.2">
      <c r="A51" s="19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19"/>
    </row>
    <row r="52" spans="1:17" ht="21" customHeight="1" x14ac:dyDescent="0.2">
      <c r="A52" s="19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19"/>
    </row>
    <row r="53" spans="1:17" ht="21" customHeight="1" x14ac:dyDescent="0.2">
      <c r="A53" s="19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19"/>
    </row>
    <row r="54" spans="1:17" ht="21" customHeight="1" x14ac:dyDescent="0.2">
      <c r="A54" s="19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19"/>
    </row>
    <row r="55" spans="1:17" ht="21" customHeight="1" x14ac:dyDescent="0.2">
      <c r="A55" s="19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19"/>
    </row>
    <row r="56" spans="1:17" ht="21" customHeight="1" x14ac:dyDescent="0.2">
      <c r="A56" s="19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19"/>
    </row>
    <row r="57" spans="1:17" ht="21" customHeight="1" x14ac:dyDescent="0.2">
      <c r="A57" s="19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19"/>
    </row>
    <row r="58" spans="1:17" ht="21" customHeight="1" x14ac:dyDescent="0.2">
      <c r="A58" s="19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19"/>
    </row>
    <row r="59" spans="1:17" ht="21" customHeight="1" x14ac:dyDescent="0.2">
      <c r="A59" s="19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19"/>
    </row>
    <row r="60" spans="1:17" ht="21" customHeight="1" x14ac:dyDescent="0.2">
      <c r="A60" s="19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19"/>
    </row>
    <row r="61" spans="1:17" ht="21" customHeight="1" x14ac:dyDescent="0.2">
      <c r="A61" s="19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19"/>
    </row>
    <row r="62" spans="1:17" ht="21" customHeight="1" x14ac:dyDescent="0.2">
      <c r="A62" s="19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19"/>
    </row>
    <row r="63" spans="1:17" ht="21" customHeight="1" x14ac:dyDescent="0.2">
      <c r="A63" s="19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19"/>
    </row>
    <row r="64" spans="1:17" ht="21" customHeight="1" x14ac:dyDescent="0.2">
      <c r="A64" s="19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19"/>
    </row>
    <row r="65" spans="1:17" ht="21" customHeight="1" x14ac:dyDescent="0.2">
      <c r="A65" s="19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19"/>
    </row>
    <row r="66" spans="1:17" ht="21" customHeight="1" x14ac:dyDescent="0.2">
      <c r="A66" s="19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19"/>
    </row>
    <row r="67" spans="1:17" ht="21" customHeight="1" x14ac:dyDescent="0.2">
      <c r="A67" s="19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19"/>
    </row>
    <row r="68" spans="1:17" ht="21" customHeight="1" x14ac:dyDescent="0.2">
      <c r="A68" s="19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19"/>
    </row>
    <row r="69" spans="1:17" ht="21" customHeight="1" x14ac:dyDescent="0.2">
      <c r="A69" s="19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19"/>
    </row>
    <row r="70" spans="1:17" ht="21" customHeight="1" x14ac:dyDescent="0.2">
      <c r="A70" s="19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19"/>
    </row>
    <row r="71" spans="1:17" ht="21" customHeight="1" x14ac:dyDescent="0.2">
      <c r="A71" s="19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19"/>
    </row>
    <row r="72" spans="1:17" ht="21" customHeight="1" x14ac:dyDescent="0.2">
      <c r="A72" s="19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19"/>
    </row>
    <row r="73" spans="1:17" ht="21" customHeight="1" x14ac:dyDescent="0.2">
      <c r="A73" s="19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19"/>
    </row>
    <row r="74" spans="1:17" ht="21" customHeight="1" x14ac:dyDescent="0.2">
      <c r="A74" s="19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19"/>
    </row>
    <row r="75" spans="1:17" ht="21" customHeight="1" x14ac:dyDescent="0.2">
      <c r="A75" s="19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19"/>
    </row>
    <row r="76" spans="1:17" ht="21" customHeight="1" x14ac:dyDescent="0.2">
      <c r="A76" s="19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19"/>
    </row>
    <row r="77" spans="1:17" ht="21" customHeight="1" x14ac:dyDescent="0.2">
      <c r="A77" s="19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19"/>
    </row>
    <row r="78" spans="1:17" ht="21" customHeight="1" x14ac:dyDescent="0.2">
      <c r="A78" s="19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19"/>
    </row>
    <row r="79" spans="1:17" ht="21" customHeight="1" x14ac:dyDescent="0.2">
      <c r="A79" s="19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19"/>
    </row>
    <row r="80" spans="1:17" ht="21" customHeight="1" x14ac:dyDescent="0.2">
      <c r="A80" s="19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19"/>
    </row>
    <row r="81" spans="1:17" ht="21" customHeight="1" x14ac:dyDescent="0.2">
      <c r="A81" s="19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19"/>
    </row>
    <row r="82" spans="1:17" ht="21" customHeight="1" x14ac:dyDescent="0.2">
      <c r="A82" s="19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19"/>
    </row>
    <row r="83" spans="1:17" ht="21" customHeight="1" x14ac:dyDescent="0.2">
      <c r="A83" s="19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19"/>
    </row>
    <row r="84" spans="1:17" ht="21" customHeight="1" x14ac:dyDescent="0.2">
      <c r="A84" s="19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19"/>
    </row>
    <row r="85" spans="1:17" ht="21" customHeight="1" x14ac:dyDescent="0.2">
      <c r="A85" s="19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19"/>
    </row>
    <row r="86" spans="1:17" ht="21" customHeight="1" x14ac:dyDescent="0.2">
      <c r="A86" s="19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19"/>
    </row>
    <row r="87" spans="1:17" ht="21" customHeight="1" x14ac:dyDescent="0.2">
      <c r="A87" s="19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19"/>
    </row>
    <row r="88" spans="1:17" ht="21" customHeight="1" x14ac:dyDescent="0.2">
      <c r="A88" s="19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19"/>
    </row>
    <row r="89" spans="1:17" ht="21" customHeight="1" x14ac:dyDescent="0.2">
      <c r="A89" s="19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19"/>
    </row>
    <row r="90" spans="1:17" ht="21" customHeight="1" x14ac:dyDescent="0.2">
      <c r="A90" s="19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19"/>
    </row>
    <row r="91" spans="1:17" ht="21" customHeight="1" x14ac:dyDescent="0.2">
      <c r="A91" s="19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19"/>
    </row>
    <row r="92" spans="1:17" ht="21" customHeight="1" x14ac:dyDescent="0.2">
      <c r="A92" s="19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19"/>
    </row>
    <row r="93" spans="1:17" ht="21" customHeight="1" x14ac:dyDescent="0.2">
      <c r="A93" s="19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19"/>
    </row>
    <row r="94" spans="1:17" ht="21" customHeight="1" x14ac:dyDescent="0.2">
      <c r="A94" s="19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19"/>
    </row>
    <row r="95" spans="1:17" ht="21" customHeight="1" x14ac:dyDescent="0.2">
      <c r="A95" s="19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19"/>
    </row>
    <row r="96" spans="1:17" ht="21" customHeight="1" x14ac:dyDescent="0.2">
      <c r="A96" s="19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19"/>
    </row>
    <row r="97" spans="1:17" ht="21" customHeight="1" x14ac:dyDescent="0.2">
      <c r="A97" s="19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19"/>
    </row>
    <row r="98" spans="1:17" ht="21" customHeight="1" x14ac:dyDescent="0.2">
      <c r="A98" s="19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19"/>
    </row>
    <row r="99" spans="1:17" ht="21" customHeight="1" x14ac:dyDescent="0.2">
      <c r="A99" s="19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19"/>
    </row>
    <row r="100" spans="1:17" ht="21" customHeight="1" x14ac:dyDescent="0.2">
      <c r="A100" s="19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19"/>
    </row>
    <row r="101" spans="1:17" ht="21" customHeight="1" x14ac:dyDescent="0.2">
      <c r="A101" s="19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19"/>
    </row>
    <row r="102" spans="1:17" ht="21" customHeight="1" x14ac:dyDescent="0.2">
      <c r="A102" s="19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19"/>
    </row>
    <row r="103" spans="1:17" ht="21" customHeight="1" x14ac:dyDescent="0.2">
      <c r="A103" s="19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19"/>
    </row>
    <row r="104" spans="1:17" ht="21" customHeight="1" x14ac:dyDescent="0.2">
      <c r="A104" s="19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19"/>
    </row>
    <row r="105" spans="1:17" ht="21" customHeight="1" x14ac:dyDescent="0.2">
      <c r="A105" s="19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19"/>
    </row>
    <row r="106" spans="1:17" ht="21" customHeight="1" x14ac:dyDescent="0.2">
      <c r="A106" s="19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19"/>
    </row>
    <row r="107" spans="1:17" ht="21" customHeight="1" x14ac:dyDescent="0.2">
      <c r="A107" s="19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19"/>
    </row>
    <row r="108" spans="1:17" ht="21" customHeight="1" x14ac:dyDescent="0.2">
      <c r="A108" s="19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19"/>
    </row>
    <row r="109" spans="1:17" ht="21" customHeight="1" x14ac:dyDescent="0.2">
      <c r="A109" s="19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19"/>
    </row>
    <row r="110" spans="1:17" ht="21" customHeight="1" x14ac:dyDescent="0.2">
      <c r="A110" s="19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19"/>
    </row>
    <row r="111" spans="1:17" ht="21" customHeight="1" x14ac:dyDescent="0.2">
      <c r="A111" s="19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19"/>
    </row>
    <row r="112" spans="1:17" ht="21" customHeight="1" x14ac:dyDescent="0.2">
      <c r="A112" s="19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19"/>
    </row>
    <row r="113" spans="1:17" ht="21" customHeight="1" x14ac:dyDescent="0.2">
      <c r="A113" s="19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19"/>
    </row>
    <row r="114" spans="1:17" ht="21" customHeight="1" x14ac:dyDescent="0.2">
      <c r="A114" s="19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19"/>
    </row>
    <row r="115" spans="1:17" ht="21" customHeight="1" x14ac:dyDescent="0.2">
      <c r="A115" s="19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19"/>
    </row>
    <row r="116" spans="1:17" ht="21" customHeight="1" x14ac:dyDescent="0.2">
      <c r="A116" s="19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19"/>
    </row>
    <row r="117" spans="1:17" ht="21" customHeight="1" x14ac:dyDescent="0.2">
      <c r="A117" s="19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19"/>
    </row>
    <row r="118" spans="1:17" ht="21" customHeight="1" x14ac:dyDescent="0.2">
      <c r="A118" s="19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19"/>
    </row>
    <row r="119" spans="1:17" ht="21" customHeight="1" x14ac:dyDescent="0.2">
      <c r="A119" s="19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19"/>
    </row>
    <row r="120" spans="1:17" ht="21" customHeight="1" x14ac:dyDescent="0.2">
      <c r="A120" s="19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19"/>
    </row>
    <row r="121" spans="1:17" ht="21" customHeight="1" x14ac:dyDescent="0.2">
      <c r="A121" s="19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19"/>
    </row>
    <row r="122" spans="1:17" ht="21" customHeight="1" x14ac:dyDescent="0.2">
      <c r="A122" s="19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19"/>
    </row>
    <row r="123" spans="1:17" ht="21" customHeight="1" x14ac:dyDescent="0.2">
      <c r="A123" s="19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19"/>
    </row>
    <row r="124" spans="1:17" ht="21" customHeight="1" x14ac:dyDescent="0.2">
      <c r="A124" s="19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19"/>
    </row>
    <row r="125" spans="1:17" ht="21" customHeight="1" x14ac:dyDescent="0.2">
      <c r="A125" s="19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19"/>
    </row>
    <row r="126" spans="1:17" ht="21" customHeight="1" x14ac:dyDescent="0.2">
      <c r="A126" s="19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19"/>
    </row>
    <row r="127" spans="1:17" ht="21" customHeight="1" x14ac:dyDescent="0.2">
      <c r="A127" s="19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19"/>
    </row>
    <row r="128" spans="1:17" ht="21" customHeight="1" x14ac:dyDescent="0.2">
      <c r="A128" s="19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19"/>
    </row>
    <row r="129" spans="1:17" ht="21" customHeight="1" x14ac:dyDescent="0.2">
      <c r="A129" s="19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19"/>
    </row>
    <row r="130" spans="1:17" ht="21" customHeight="1" x14ac:dyDescent="0.2">
      <c r="A130" s="19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19"/>
    </row>
    <row r="131" spans="1:17" ht="21" customHeight="1" x14ac:dyDescent="0.2">
      <c r="A131" s="19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19"/>
    </row>
    <row r="132" spans="1:17" ht="21" customHeight="1" x14ac:dyDescent="0.2">
      <c r="A132" s="19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19"/>
    </row>
    <row r="133" spans="1:17" ht="21" customHeight="1" x14ac:dyDescent="0.2">
      <c r="A133" s="19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19"/>
    </row>
    <row r="134" spans="1:17" ht="21" customHeight="1" x14ac:dyDescent="0.2">
      <c r="A134" s="19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19"/>
    </row>
    <row r="135" spans="1:17" ht="21" customHeight="1" x14ac:dyDescent="0.2">
      <c r="A135" s="19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19"/>
    </row>
    <row r="136" spans="1:17" ht="21" customHeight="1" x14ac:dyDescent="0.2">
      <c r="A136" s="19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19"/>
    </row>
    <row r="137" spans="1:17" ht="21" customHeight="1" x14ac:dyDescent="0.2">
      <c r="A137" s="19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19"/>
    </row>
    <row r="138" spans="1:17" ht="21" customHeight="1" x14ac:dyDescent="0.2">
      <c r="A138" s="19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19"/>
    </row>
    <row r="139" spans="1:17" ht="21" customHeight="1" x14ac:dyDescent="0.2">
      <c r="A139" s="19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19"/>
    </row>
    <row r="140" spans="1:17" ht="21" customHeight="1" x14ac:dyDescent="0.2">
      <c r="A140" s="19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19"/>
    </row>
    <row r="141" spans="1:17" ht="21" customHeight="1" x14ac:dyDescent="0.2">
      <c r="A141" s="19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19"/>
    </row>
    <row r="142" spans="1:17" ht="21" customHeight="1" x14ac:dyDescent="0.2">
      <c r="A142" s="19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19"/>
    </row>
    <row r="143" spans="1:17" ht="21" customHeight="1" x14ac:dyDescent="0.2">
      <c r="A143" s="19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19"/>
    </row>
    <row r="144" spans="1:17" ht="21" customHeight="1" x14ac:dyDescent="0.2">
      <c r="A144" s="19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19"/>
    </row>
    <row r="145" spans="1:17" ht="21" customHeight="1" x14ac:dyDescent="0.2">
      <c r="A145" s="19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19"/>
    </row>
    <row r="146" spans="1:17" ht="21" customHeight="1" x14ac:dyDescent="0.2">
      <c r="A146" s="19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19"/>
    </row>
    <row r="147" spans="1:17" ht="21" customHeight="1" x14ac:dyDescent="0.2">
      <c r="A147" s="19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19"/>
    </row>
    <row r="148" spans="1:17" ht="21" customHeight="1" x14ac:dyDescent="0.2">
      <c r="A148" s="19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19"/>
    </row>
    <row r="149" spans="1:17" ht="21" customHeight="1" x14ac:dyDescent="0.2">
      <c r="A149" s="19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19"/>
    </row>
    <row r="150" spans="1:17" ht="21" customHeight="1" x14ac:dyDescent="0.2">
      <c r="A150" s="19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19"/>
    </row>
    <row r="151" spans="1:17" ht="21" customHeight="1" x14ac:dyDescent="0.2">
      <c r="A151" s="19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19"/>
    </row>
    <row r="152" spans="1:17" ht="21" customHeight="1" x14ac:dyDescent="0.2">
      <c r="A152" s="19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19"/>
    </row>
    <row r="153" spans="1:17" ht="21" customHeight="1" x14ac:dyDescent="0.2">
      <c r="A153" s="19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19"/>
    </row>
    <row r="154" spans="1:17" ht="21" customHeight="1" x14ac:dyDescent="0.2">
      <c r="A154" s="19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19"/>
    </row>
    <row r="155" spans="1:17" ht="21" customHeight="1" x14ac:dyDescent="0.2">
      <c r="A155" s="19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19"/>
    </row>
    <row r="156" spans="1:17" ht="21" customHeight="1" x14ac:dyDescent="0.2">
      <c r="A156" s="19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19"/>
    </row>
    <row r="157" spans="1:17" ht="21" customHeight="1" x14ac:dyDescent="0.2">
      <c r="A157" s="19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19"/>
    </row>
    <row r="158" spans="1:17" ht="21" customHeight="1" x14ac:dyDescent="0.2">
      <c r="A158" s="19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19"/>
    </row>
    <row r="159" spans="1:17" ht="21" customHeight="1" x14ac:dyDescent="0.2">
      <c r="A159" s="19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19"/>
    </row>
    <row r="160" spans="1:17" ht="21" customHeight="1" x14ac:dyDescent="0.2">
      <c r="A160" s="19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19"/>
    </row>
    <row r="161" spans="1:17" ht="21" customHeight="1" x14ac:dyDescent="0.2">
      <c r="A161" s="19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19"/>
    </row>
    <row r="162" spans="1:17" ht="21" customHeight="1" x14ac:dyDescent="0.2">
      <c r="A162" s="19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19"/>
    </row>
    <row r="163" spans="1:17" ht="21" customHeight="1" x14ac:dyDescent="0.2">
      <c r="A163" s="19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19"/>
    </row>
    <row r="164" spans="1:17" ht="21" customHeight="1" x14ac:dyDescent="0.2">
      <c r="A164" s="19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19"/>
    </row>
    <row r="165" spans="1:17" ht="21" customHeight="1" x14ac:dyDescent="0.2">
      <c r="A165" s="19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19"/>
    </row>
    <row r="166" spans="1:17" ht="21" customHeight="1" x14ac:dyDescent="0.2">
      <c r="A166" s="19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19"/>
    </row>
    <row r="167" spans="1:17" ht="21" customHeight="1" x14ac:dyDescent="0.2">
      <c r="A167" s="19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19"/>
    </row>
    <row r="168" spans="1:17" ht="21" customHeight="1" x14ac:dyDescent="0.2">
      <c r="A168" s="19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19"/>
    </row>
    <row r="169" spans="1:17" ht="21" customHeight="1" x14ac:dyDescent="0.2">
      <c r="A169" s="19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19"/>
    </row>
    <row r="170" spans="1:17" ht="21" customHeight="1" x14ac:dyDescent="0.2">
      <c r="A170" s="19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19"/>
    </row>
    <row r="171" spans="1:17" ht="21" customHeight="1" x14ac:dyDescent="0.2">
      <c r="A171" s="19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19"/>
    </row>
    <row r="172" spans="1:17" ht="21" customHeight="1" x14ac:dyDescent="0.2">
      <c r="A172" s="19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19"/>
    </row>
    <row r="173" spans="1:17" ht="21" customHeight="1" x14ac:dyDescent="0.2">
      <c r="A173" s="19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19"/>
    </row>
    <row r="174" spans="1:17" ht="21" customHeight="1" x14ac:dyDescent="0.2">
      <c r="A174" s="19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19"/>
    </row>
    <row r="175" spans="1:17" ht="21" customHeight="1" x14ac:dyDescent="0.2">
      <c r="A175" s="19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19"/>
    </row>
    <row r="176" spans="1:17" ht="21" customHeight="1" x14ac:dyDescent="0.2">
      <c r="A176" s="19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19"/>
    </row>
    <row r="177" spans="1:17" ht="21" customHeight="1" x14ac:dyDescent="0.2">
      <c r="A177" s="19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19"/>
    </row>
    <row r="178" spans="1:17" ht="21" customHeight="1" x14ac:dyDescent="0.2">
      <c r="A178" s="19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19"/>
    </row>
    <row r="179" spans="1:17" ht="21" customHeight="1" x14ac:dyDescent="0.2">
      <c r="A179" s="19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19"/>
    </row>
    <row r="180" spans="1:17" ht="21" customHeight="1" x14ac:dyDescent="0.2">
      <c r="A180" s="19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19"/>
    </row>
    <row r="181" spans="1:17" ht="21" customHeight="1" x14ac:dyDescent="0.2">
      <c r="A181" s="19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19"/>
    </row>
    <row r="182" spans="1:17" ht="21" customHeight="1" x14ac:dyDescent="0.2">
      <c r="A182" s="19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19"/>
    </row>
    <row r="183" spans="1:17" ht="21" customHeight="1" x14ac:dyDescent="0.2">
      <c r="A183" s="19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19"/>
    </row>
    <row r="184" spans="1:17" ht="21" customHeight="1" x14ac:dyDescent="0.2">
      <c r="A184" s="19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19"/>
    </row>
    <row r="185" spans="1:17" ht="21" customHeight="1" x14ac:dyDescent="0.2">
      <c r="A185" s="19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19"/>
    </row>
    <row r="186" spans="1:17" ht="21" customHeight="1" x14ac:dyDescent="0.2">
      <c r="A186" s="19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19"/>
    </row>
    <row r="187" spans="1:17" ht="21" customHeight="1" x14ac:dyDescent="0.2">
      <c r="A187" s="19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19"/>
    </row>
    <row r="188" spans="1:17" ht="21" customHeight="1" x14ac:dyDescent="0.2">
      <c r="A188" s="19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19"/>
    </row>
    <row r="189" spans="1:17" ht="21" customHeight="1" x14ac:dyDescent="0.2">
      <c r="A189" s="19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19"/>
    </row>
    <row r="190" spans="1:17" ht="21" customHeight="1" x14ac:dyDescent="0.2">
      <c r="A190" s="19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19"/>
    </row>
    <row r="191" spans="1:17" ht="21" customHeight="1" x14ac:dyDescent="0.2">
      <c r="A191" s="19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19"/>
    </row>
    <row r="192" spans="1:17" ht="21" customHeight="1" x14ac:dyDescent="0.2">
      <c r="A192" s="19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19"/>
    </row>
    <row r="193" spans="1:17" ht="21" customHeight="1" x14ac:dyDescent="0.2">
      <c r="A193" s="19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19"/>
    </row>
    <row r="194" spans="1:17" ht="21" customHeight="1" x14ac:dyDescent="0.2">
      <c r="A194" s="19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19"/>
    </row>
    <row r="195" spans="1:17" ht="21" customHeight="1" x14ac:dyDescent="0.2">
      <c r="A195" s="19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19"/>
    </row>
    <row r="196" spans="1:17" ht="21" customHeight="1" x14ac:dyDescent="0.2">
      <c r="A196" s="19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19"/>
    </row>
    <row r="197" spans="1:17" ht="21" customHeight="1" x14ac:dyDescent="0.2">
      <c r="A197" s="19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19"/>
    </row>
    <row r="198" spans="1:17" ht="21" customHeight="1" x14ac:dyDescent="0.2">
      <c r="A198" s="19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19"/>
    </row>
    <row r="199" spans="1:17" ht="21" customHeight="1" x14ac:dyDescent="0.2">
      <c r="A199" s="19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19"/>
    </row>
    <row r="200" spans="1:17" ht="21" customHeight="1" x14ac:dyDescent="0.2">
      <c r="A200" s="19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19"/>
    </row>
    <row r="201" spans="1:17" ht="21" customHeight="1" x14ac:dyDescent="0.2">
      <c r="A201" s="19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19"/>
    </row>
    <row r="202" spans="1:17" ht="21" customHeight="1" x14ac:dyDescent="0.2">
      <c r="A202" s="19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19"/>
    </row>
    <row r="203" spans="1:17" ht="21" customHeight="1" x14ac:dyDescent="0.2">
      <c r="A203" s="19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19"/>
    </row>
    <row r="204" spans="1:17" ht="21" customHeight="1" x14ac:dyDescent="0.2">
      <c r="A204" s="19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19"/>
    </row>
    <row r="205" spans="1:17" ht="21" customHeight="1" x14ac:dyDescent="0.2">
      <c r="A205" s="19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19"/>
    </row>
    <row r="206" spans="1:17" ht="21" customHeight="1" x14ac:dyDescent="0.2">
      <c r="A206" s="19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19"/>
    </row>
    <row r="207" spans="1:17" ht="21" customHeight="1" x14ac:dyDescent="0.2">
      <c r="A207" s="19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19"/>
    </row>
    <row r="208" spans="1:17" ht="21" customHeight="1" x14ac:dyDescent="0.2">
      <c r="A208" s="19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19"/>
    </row>
    <row r="209" spans="1:17" ht="21" customHeight="1" x14ac:dyDescent="0.2">
      <c r="A209" s="19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19"/>
    </row>
    <row r="210" spans="1:17" ht="21" customHeight="1" x14ac:dyDescent="0.2">
      <c r="A210" s="19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19"/>
    </row>
    <row r="211" spans="1:17" ht="21" customHeight="1" x14ac:dyDescent="0.2">
      <c r="A211" s="19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19"/>
    </row>
    <row r="212" spans="1:17" ht="21" customHeight="1" x14ac:dyDescent="0.2">
      <c r="A212" s="19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19"/>
    </row>
    <row r="213" spans="1:17" ht="21" customHeight="1" x14ac:dyDescent="0.2">
      <c r="A213" s="19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19"/>
    </row>
    <row r="214" spans="1:17" ht="21" customHeight="1" x14ac:dyDescent="0.2">
      <c r="A214" s="19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19"/>
    </row>
    <row r="215" spans="1:17" ht="21" customHeight="1" x14ac:dyDescent="0.2">
      <c r="A215" s="19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19"/>
    </row>
    <row r="216" spans="1:17" ht="21" customHeight="1" x14ac:dyDescent="0.2">
      <c r="A216" s="19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19"/>
    </row>
    <row r="217" spans="1:17" ht="21" customHeight="1" x14ac:dyDescent="0.2">
      <c r="A217" s="19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19"/>
    </row>
    <row r="218" spans="1:17" ht="21" customHeight="1" x14ac:dyDescent="0.2">
      <c r="A218" s="19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19"/>
    </row>
    <row r="219" spans="1:17" ht="21" customHeight="1" x14ac:dyDescent="0.2">
      <c r="A219" s="19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19"/>
    </row>
    <row r="220" spans="1:17" ht="21" customHeight="1" x14ac:dyDescent="0.2">
      <c r="A220" s="19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19"/>
    </row>
    <row r="221" spans="1:17" ht="21" customHeight="1" x14ac:dyDescent="0.2">
      <c r="A221" s="19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19"/>
    </row>
    <row r="222" spans="1:17" ht="21" customHeight="1" x14ac:dyDescent="0.2">
      <c r="A222" s="19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19"/>
    </row>
    <row r="223" spans="1:17" ht="21" customHeight="1" x14ac:dyDescent="0.2">
      <c r="A223" s="19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19"/>
    </row>
    <row r="224" spans="1:17" ht="21" customHeight="1" x14ac:dyDescent="0.2">
      <c r="A224" s="19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19"/>
    </row>
    <row r="225" spans="1:17" ht="21" customHeight="1" x14ac:dyDescent="0.2">
      <c r="A225" s="19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19"/>
    </row>
    <row r="226" spans="1:17" ht="21" customHeight="1" x14ac:dyDescent="0.2">
      <c r="A226" s="19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19"/>
    </row>
    <row r="227" spans="1:17" ht="21" customHeight="1" x14ac:dyDescent="0.2">
      <c r="A227" s="19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19"/>
    </row>
    <row r="228" spans="1:17" ht="21" customHeight="1" x14ac:dyDescent="0.2">
      <c r="A228" s="19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19"/>
    </row>
    <row r="229" spans="1:17" ht="21" customHeight="1" x14ac:dyDescent="0.2">
      <c r="A229" s="19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19"/>
    </row>
    <row r="230" spans="1:17" ht="21" customHeight="1" x14ac:dyDescent="0.2">
      <c r="A230" s="19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19"/>
    </row>
    <row r="231" spans="1:17" ht="21" customHeight="1" x14ac:dyDescent="0.2">
      <c r="A231" s="19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19"/>
    </row>
    <row r="232" spans="1:17" ht="21" customHeight="1" x14ac:dyDescent="0.2">
      <c r="A232" s="19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19"/>
    </row>
    <row r="233" spans="1:17" ht="21" customHeight="1" x14ac:dyDescent="0.2">
      <c r="A233" s="19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19"/>
    </row>
    <row r="234" spans="1:17" ht="21" customHeight="1" x14ac:dyDescent="0.2">
      <c r="A234" s="19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19"/>
    </row>
    <row r="235" spans="1:17" ht="21" customHeight="1" x14ac:dyDescent="0.2">
      <c r="A235" s="19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19"/>
    </row>
    <row r="236" spans="1:17" ht="21" customHeight="1" x14ac:dyDescent="0.2">
      <c r="A236" s="19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19"/>
    </row>
    <row r="237" spans="1:17" ht="21" customHeight="1" x14ac:dyDescent="0.2">
      <c r="A237" s="19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19"/>
    </row>
    <row r="238" spans="1:17" ht="21" customHeight="1" x14ac:dyDescent="0.2">
      <c r="A238" s="19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19"/>
    </row>
    <row r="239" spans="1:17" ht="21" customHeight="1" x14ac:dyDescent="0.2">
      <c r="A239" s="19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19"/>
    </row>
    <row r="240" spans="1:17" ht="21" customHeight="1" x14ac:dyDescent="0.2">
      <c r="A240" s="19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19"/>
    </row>
    <row r="241" spans="1:17" ht="21" customHeight="1" x14ac:dyDescent="0.2">
      <c r="A241" s="19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19"/>
    </row>
    <row r="242" spans="1:17" ht="21" customHeight="1" x14ac:dyDescent="0.2">
      <c r="A242" s="19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19"/>
    </row>
    <row r="243" spans="1:17" ht="21" customHeight="1" x14ac:dyDescent="0.2">
      <c r="A243" s="19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19"/>
    </row>
    <row r="244" spans="1:17" ht="21" customHeight="1" x14ac:dyDescent="0.2">
      <c r="A244" s="19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19"/>
    </row>
    <row r="245" spans="1:17" ht="21" customHeight="1" x14ac:dyDescent="0.2">
      <c r="A245" s="19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19"/>
    </row>
    <row r="246" spans="1:17" ht="21" customHeight="1" x14ac:dyDescent="0.2">
      <c r="A246" s="19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19"/>
    </row>
    <row r="247" spans="1:17" ht="21" customHeight="1" x14ac:dyDescent="0.2">
      <c r="A247" s="19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19"/>
    </row>
    <row r="248" spans="1:17" ht="21" customHeight="1" x14ac:dyDescent="0.2">
      <c r="A248" s="19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19"/>
    </row>
    <row r="249" spans="1:17" ht="21" customHeight="1" x14ac:dyDescent="0.2">
      <c r="A249" s="19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19"/>
    </row>
    <row r="250" spans="1:17" ht="21" customHeight="1" x14ac:dyDescent="0.2">
      <c r="A250" s="19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19"/>
    </row>
    <row r="251" spans="1:17" ht="21" customHeight="1" x14ac:dyDescent="0.2">
      <c r="A251" s="19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19"/>
    </row>
    <row r="252" spans="1:17" ht="21" customHeight="1" x14ac:dyDescent="0.2">
      <c r="A252" s="19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19"/>
    </row>
    <row r="253" spans="1:17" ht="21" customHeight="1" x14ac:dyDescent="0.2">
      <c r="A253" s="19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19"/>
    </row>
    <row r="254" spans="1:17" ht="21" customHeight="1" x14ac:dyDescent="0.2">
      <c r="A254" s="19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19"/>
    </row>
    <row r="255" spans="1:17" ht="21" customHeight="1" x14ac:dyDescent="0.2">
      <c r="A255" s="19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19"/>
    </row>
    <row r="256" spans="1:17" ht="21" customHeight="1" x14ac:dyDescent="0.2">
      <c r="A256" s="19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19"/>
    </row>
    <row r="257" spans="1:17" ht="21" customHeight="1" x14ac:dyDescent="0.2">
      <c r="A257" s="19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19"/>
    </row>
    <row r="258" spans="1:17" ht="21" customHeight="1" x14ac:dyDescent="0.2">
      <c r="A258" s="19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19"/>
    </row>
    <row r="259" spans="1:17" ht="21" customHeight="1" x14ac:dyDescent="0.2">
      <c r="A259" s="19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19"/>
    </row>
    <row r="260" spans="1:17" ht="21" customHeight="1" x14ac:dyDescent="0.2">
      <c r="A260" s="19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19"/>
    </row>
    <row r="261" spans="1:17" ht="21" customHeight="1" x14ac:dyDescent="0.2">
      <c r="A261" s="19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19"/>
    </row>
    <row r="262" spans="1:17" ht="21" customHeight="1" x14ac:dyDescent="0.2">
      <c r="A262" s="19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19"/>
    </row>
    <row r="263" spans="1:17" ht="21" customHeight="1" x14ac:dyDescent="0.2">
      <c r="A263" s="19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19"/>
    </row>
    <row r="264" spans="1:17" ht="21" customHeight="1" x14ac:dyDescent="0.2">
      <c r="A264" s="19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19"/>
    </row>
    <row r="265" spans="1:17" ht="21" customHeight="1" x14ac:dyDescent="0.2">
      <c r="A265" s="19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19"/>
    </row>
    <row r="266" spans="1:17" ht="21" customHeight="1" x14ac:dyDescent="0.2">
      <c r="A266" s="19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19"/>
    </row>
    <row r="267" spans="1:17" ht="21" customHeight="1" x14ac:dyDescent="0.2">
      <c r="A267" s="19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19"/>
    </row>
    <row r="268" spans="1:17" ht="21" customHeight="1" x14ac:dyDescent="0.2">
      <c r="A268" s="19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19"/>
    </row>
    <row r="269" spans="1:17" ht="21" customHeight="1" x14ac:dyDescent="0.2">
      <c r="A269" s="19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19"/>
    </row>
    <row r="270" spans="1:17" ht="21" customHeight="1" x14ac:dyDescent="0.2">
      <c r="A270" s="19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19"/>
    </row>
    <row r="271" spans="1:17" ht="21" customHeight="1" x14ac:dyDescent="0.2">
      <c r="A271" s="19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19"/>
    </row>
    <row r="272" spans="1:17" ht="21" customHeight="1" x14ac:dyDescent="0.2">
      <c r="A272" s="19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19"/>
    </row>
    <row r="273" spans="1:17" ht="21" customHeight="1" x14ac:dyDescent="0.2">
      <c r="A273" s="19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19"/>
    </row>
    <row r="274" spans="1:17" ht="21" customHeight="1" x14ac:dyDescent="0.2">
      <c r="A274" s="19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19"/>
    </row>
    <row r="275" spans="1:17" ht="21" customHeight="1" x14ac:dyDescent="0.2">
      <c r="A275" s="19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19"/>
    </row>
    <row r="276" spans="1:17" ht="21" customHeight="1" x14ac:dyDescent="0.2">
      <c r="A276" s="19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19"/>
    </row>
    <row r="277" spans="1:17" ht="21" customHeight="1" x14ac:dyDescent="0.2">
      <c r="A277" s="19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19"/>
    </row>
    <row r="278" spans="1:17" ht="21" customHeight="1" x14ac:dyDescent="0.2">
      <c r="A278" s="19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19"/>
    </row>
    <row r="279" spans="1:17" ht="21" customHeight="1" x14ac:dyDescent="0.2">
      <c r="A279" s="19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19"/>
    </row>
    <row r="280" spans="1:17" ht="21" customHeight="1" x14ac:dyDescent="0.2">
      <c r="A280" s="19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19"/>
    </row>
    <row r="281" spans="1:17" ht="21" customHeight="1" x14ac:dyDescent="0.2">
      <c r="A281" s="19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19"/>
    </row>
    <row r="282" spans="1:17" ht="21" customHeight="1" x14ac:dyDescent="0.2">
      <c r="A282" s="19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19"/>
    </row>
    <row r="283" spans="1:17" ht="21" customHeight="1" x14ac:dyDescent="0.2">
      <c r="A283" s="19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19"/>
    </row>
    <row r="284" spans="1:17" ht="21" customHeight="1" x14ac:dyDescent="0.2">
      <c r="A284" s="19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19"/>
    </row>
    <row r="285" spans="1:17" ht="21" customHeight="1" x14ac:dyDescent="0.2">
      <c r="A285" s="19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19"/>
    </row>
    <row r="286" spans="1:17" ht="21" customHeight="1" x14ac:dyDescent="0.2">
      <c r="A286" s="19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19"/>
    </row>
    <row r="287" spans="1:17" ht="21" customHeight="1" x14ac:dyDescent="0.2">
      <c r="A287" s="19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19"/>
    </row>
    <row r="288" spans="1:17" ht="21" customHeight="1" x14ac:dyDescent="0.2">
      <c r="A288" s="19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19"/>
    </row>
    <row r="289" spans="1:17" ht="21" customHeight="1" x14ac:dyDescent="0.2">
      <c r="A289" s="19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19"/>
    </row>
    <row r="290" spans="1:17" ht="21" customHeight="1" x14ac:dyDescent="0.2">
      <c r="A290" s="19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19"/>
    </row>
    <row r="291" spans="1:17" ht="21" customHeight="1" x14ac:dyDescent="0.2">
      <c r="A291" s="19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19"/>
    </row>
    <row r="292" spans="1:17" ht="21" customHeight="1" x14ac:dyDescent="0.2">
      <c r="A292" s="19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19"/>
    </row>
    <row r="293" spans="1:17" ht="21" customHeight="1" x14ac:dyDescent="0.2">
      <c r="A293" s="19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19"/>
    </row>
    <row r="294" spans="1:17" ht="21" customHeight="1" x14ac:dyDescent="0.2">
      <c r="A294" s="19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19"/>
    </row>
    <row r="295" spans="1:17" ht="21" customHeight="1" x14ac:dyDescent="0.2">
      <c r="A295" s="19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19"/>
    </row>
    <row r="296" spans="1:17" ht="21" customHeight="1" x14ac:dyDescent="0.2">
      <c r="A296" s="19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19"/>
    </row>
    <row r="297" spans="1:17" ht="21" customHeight="1" x14ac:dyDescent="0.2">
      <c r="A297" s="19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19"/>
    </row>
    <row r="298" spans="1:17" ht="21" customHeight="1" x14ac:dyDescent="0.2">
      <c r="A298" s="19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19"/>
    </row>
    <row r="299" spans="1:17" ht="21" customHeight="1" x14ac:dyDescent="0.2">
      <c r="A299" s="19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19"/>
    </row>
    <row r="300" spans="1:17" ht="21" customHeight="1" x14ac:dyDescent="0.2">
      <c r="A300" s="19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19"/>
    </row>
    <row r="301" spans="1:17" ht="21" customHeight="1" x14ac:dyDescent="0.2">
      <c r="A301" s="19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19"/>
    </row>
    <row r="302" spans="1:17" ht="21" customHeight="1" x14ac:dyDescent="0.2">
      <c r="A302" s="19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19"/>
    </row>
    <row r="303" spans="1:17" ht="21" customHeight="1" x14ac:dyDescent="0.2">
      <c r="A303" s="19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19"/>
    </row>
    <row r="304" spans="1:17" ht="21" customHeight="1" x14ac:dyDescent="0.2">
      <c r="A304" s="19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19"/>
    </row>
    <row r="305" spans="1:17" ht="21" customHeight="1" x14ac:dyDescent="0.2">
      <c r="A305" s="19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19"/>
    </row>
    <row r="306" spans="1:17" ht="21" customHeight="1" x14ac:dyDescent="0.2">
      <c r="A306" s="19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19"/>
    </row>
    <row r="307" spans="1:17" ht="21" customHeight="1" x14ac:dyDescent="0.2">
      <c r="A307" s="19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19"/>
    </row>
    <row r="308" spans="1:17" ht="21" customHeight="1" x14ac:dyDescent="0.2">
      <c r="A308" s="19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19"/>
    </row>
    <row r="309" spans="1:17" ht="21" customHeight="1" x14ac:dyDescent="0.2">
      <c r="A309" s="19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19"/>
    </row>
    <row r="310" spans="1:17" ht="21" customHeight="1" x14ac:dyDescent="0.2">
      <c r="A310" s="19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19"/>
    </row>
    <row r="311" spans="1:17" ht="21" customHeight="1" x14ac:dyDescent="0.2">
      <c r="A311" s="19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19"/>
    </row>
    <row r="312" spans="1:17" ht="21" customHeight="1" x14ac:dyDescent="0.2">
      <c r="A312" s="19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19"/>
    </row>
    <row r="313" spans="1:17" ht="21" customHeight="1" x14ac:dyDescent="0.2">
      <c r="A313" s="19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19"/>
    </row>
    <row r="314" spans="1:17" ht="21" customHeight="1" x14ac:dyDescent="0.2">
      <c r="A314" s="19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19"/>
    </row>
    <row r="315" spans="1:17" ht="21" customHeight="1" x14ac:dyDescent="0.2">
      <c r="A315" s="19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19"/>
    </row>
    <row r="316" spans="1:17" ht="21" customHeight="1" x14ac:dyDescent="0.2">
      <c r="A316" s="19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19"/>
    </row>
    <row r="317" spans="1:17" ht="21" customHeight="1" x14ac:dyDescent="0.2">
      <c r="A317" s="19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19"/>
    </row>
    <row r="318" spans="1:17" ht="21" customHeight="1" x14ac:dyDescent="0.2">
      <c r="A318" s="19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19"/>
    </row>
    <row r="319" spans="1:17" ht="21" customHeight="1" x14ac:dyDescent="0.2">
      <c r="A319" s="19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19"/>
    </row>
    <row r="320" spans="1:17" ht="21" customHeight="1" x14ac:dyDescent="0.2">
      <c r="A320" s="19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19"/>
    </row>
    <row r="321" spans="1:17" ht="21" customHeight="1" x14ac:dyDescent="0.2">
      <c r="A321" s="19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19"/>
    </row>
    <row r="322" spans="1:17" ht="21" customHeight="1" x14ac:dyDescent="0.2">
      <c r="A322" s="19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19"/>
    </row>
    <row r="323" spans="1:17" ht="21" customHeight="1" x14ac:dyDescent="0.2">
      <c r="A323" s="19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19"/>
    </row>
    <row r="324" spans="1:17" ht="21" customHeight="1" x14ac:dyDescent="0.2">
      <c r="A324" s="19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19"/>
    </row>
    <row r="325" spans="1:17" ht="21" customHeight="1" x14ac:dyDescent="0.2">
      <c r="A325" s="19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19"/>
    </row>
    <row r="326" spans="1:17" ht="21" customHeight="1" x14ac:dyDescent="0.2">
      <c r="A326" s="19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19"/>
    </row>
    <row r="327" spans="1:17" ht="21" customHeight="1" x14ac:dyDescent="0.2">
      <c r="A327" s="19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19"/>
    </row>
    <row r="328" spans="1:17" ht="21" customHeight="1" x14ac:dyDescent="0.2">
      <c r="A328" s="19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19"/>
    </row>
    <row r="329" spans="1:17" ht="21" customHeight="1" x14ac:dyDescent="0.2">
      <c r="A329" s="19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19"/>
    </row>
    <row r="330" spans="1:17" ht="21" customHeight="1" x14ac:dyDescent="0.2">
      <c r="A330" s="19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19"/>
    </row>
    <row r="331" spans="1:17" ht="21" customHeight="1" x14ac:dyDescent="0.2">
      <c r="A331" s="19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19"/>
    </row>
    <row r="332" spans="1:17" ht="21" customHeight="1" x14ac:dyDescent="0.2">
      <c r="A332" s="19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19"/>
    </row>
    <row r="333" spans="1:17" ht="21" customHeight="1" x14ac:dyDescent="0.2">
      <c r="A333" s="19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19"/>
    </row>
    <row r="334" spans="1:17" ht="21" customHeight="1" x14ac:dyDescent="0.2">
      <c r="A334" s="19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19"/>
    </row>
    <row r="335" spans="1:17" ht="21" customHeight="1" x14ac:dyDescent="0.2">
      <c r="A335" s="19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19"/>
    </row>
    <row r="336" spans="1:17" ht="21" customHeight="1" x14ac:dyDescent="0.2">
      <c r="A336" s="19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19"/>
    </row>
    <row r="337" spans="1:17" ht="21" customHeight="1" x14ac:dyDescent="0.2">
      <c r="A337" s="19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19"/>
    </row>
    <row r="338" spans="1:17" ht="21" customHeight="1" x14ac:dyDescent="0.2">
      <c r="A338" s="19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19"/>
    </row>
    <row r="339" spans="1:17" ht="21" customHeight="1" x14ac:dyDescent="0.2">
      <c r="A339" s="19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19"/>
    </row>
    <row r="340" spans="1:17" ht="21" customHeight="1" x14ac:dyDescent="0.2">
      <c r="A340" s="19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19"/>
    </row>
    <row r="341" spans="1:17" ht="21" customHeight="1" x14ac:dyDescent="0.2">
      <c r="A341" s="19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19"/>
    </row>
    <row r="342" spans="1:17" ht="21" customHeight="1" x14ac:dyDescent="0.2">
      <c r="A342" s="19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19"/>
    </row>
    <row r="343" spans="1:17" ht="21" customHeight="1" x14ac:dyDescent="0.2">
      <c r="A343" s="19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19"/>
    </row>
    <row r="344" spans="1:17" ht="21" customHeight="1" x14ac:dyDescent="0.2">
      <c r="A344" s="19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19"/>
    </row>
    <row r="345" spans="1:17" ht="21" customHeight="1" x14ac:dyDescent="0.2">
      <c r="A345" s="19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19"/>
    </row>
    <row r="346" spans="1:17" ht="21" customHeight="1" x14ac:dyDescent="0.2">
      <c r="A346" s="19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19"/>
    </row>
    <row r="347" spans="1:17" ht="21" customHeight="1" x14ac:dyDescent="0.2">
      <c r="A347" s="19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19"/>
    </row>
    <row r="348" spans="1:17" ht="21" customHeight="1" x14ac:dyDescent="0.2">
      <c r="A348" s="19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19"/>
    </row>
    <row r="349" spans="1:17" ht="21" customHeight="1" x14ac:dyDescent="0.2">
      <c r="A349" s="19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19"/>
    </row>
    <row r="350" spans="1:17" ht="21" customHeight="1" x14ac:dyDescent="0.2">
      <c r="A350" s="19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19"/>
    </row>
    <row r="351" spans="1:17" ht="21" customHeight="1" x14ac:dyDescent="0.2">
      <c r="A351" s="19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19"/>
    </row>
    <row r="352" spans="1:17" ht="21" customHeight="1" x14ac:dyDescent="0.2">
      <c r="A352" s="19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19"/>
    </row>
    <row r="353" spans="1:17" ht="21" customHeight="1" x14ac:dyDescent="0.2">
      <c r="A353" s="19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19"/>
    </row>
    <row r="354" spans="1:17" ht="21" customHeight="1" x14ac:dyDescent="0.2">
      <c r="A354" s="19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19"/>
    </row>
    <row r="355" spans="1:17" ht="21" customHeight="1" x14ac:dyDescent="0.2">
      <c r="A355" s="19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19"/>
    </row>
    <row r="356" spans="1:17" ht="21" customHeight="1" x14ac:dyDescent="0.2">
      <c r="A356" s="19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19"/>
    </row>
    <row r="357" spans="1:17" ht="21" customHeight="1" x14ac:dyDescent="0.2">
      <c r="A357" s="19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19"/>
    </row>
    <row r="358" spans="1:17" ht="21" customHeight="1" x14ac:dyDescent="0.2">
      <c r="A358" s="19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19"/>
    </row>
    <row r="359" spans="1:17" ht="21" customHeight="1" x14ac:dyDescent="0.2">
      <c r="A359" s="19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19"/>
    </row>
    <row r="360" spans="1:17" ht="21" customHeight="1" x14ac:dyDescent="0.2">
      <c r="A360" s="19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19"/>
    </row>
    <row r="361" spans="1:17" ht="21" customHeight="1" x14ac:dyDescent="0.2">
      <c r="A361" s="19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19"/>
    </row>
    <row r="362" spans="1:17" ht="21" customHeight="1" x14ac:dyDescent="0.2">
      <c r="A362" s="19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19"/>
    </row>
    <row r="363" spans="1:17" ht="21" customHeight="1" x14ac:dyDescent="0.2">
      <c r="A363" s="19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19"/>
    </row>
    <row r="364" spans="1:17" ht="21" customHeight="1" x14ac:dyDescent="0.2">
      <c r="A364" s="19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19"/>
    </row>
    <row r="365" spans="1:17" ht="21" customHeight="1" x14ac:dyDescent="0.2">
      <c r="A365" s="19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19"/>
    </row>
    <row r="366" spans="1:17" ht="21" customHeight="1" x14ac:dyDescent="0.2">
      <c r="A366" s="19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19"/>
    </row>
    <row r="367" spans="1:17" ht="21" customHeight="1" x14ac:dyDescent="0.2">
      <c r="A367" s="19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19"/>
    </row>
    <row r="368" spans="1:17" ht="21" customHeight="1" x14ac:dyDescent="0.2">
      <c r="A368" s="19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19"/>
    </row>
    <row r="369" spans="1:17" ht="21" customHeight="1" x14ac:dyDescent="0.2">
      <c r="A369" s="19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19"/>
    </row>
    <row r="370" spans="1:17" ht="21" customHeight="1" x14ac:dyDescent="0.2">
      <c r="A370" s="19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19"/>
    </row>
    <row r="371" spans="1:17" ht="21" customHeight="1" x14ac:dyDescent="0.2">
      <c r="A371" s="19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19"/>
    </row>
    <row r="372" spans="1:17" ht="21" customHeight="1" x14ac:dyDescent="0.2">
      <c r="A372" s="19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19"/>
    </row>
    <row r="373" spans="1:17" ht="21" customHeight="1" x14ac:dyDescent="0.2">
      <c r="A373" s="19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19"/>
    </row>
    <row r="374" spans="1:17" ht="21" customHeight="1" x14ac:dyDescent="0.2">
      <c r="A374" s="19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19"/>
    </row>
    <row r="375" spans="1:17" ht="21" customHeight="1" x14ac:dyDescent="0.2">
      <c r="A375" s="19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19"/>
    </row>
    <row r="376" spans="1:17" ht="21" customHeight="1" x14ac:dyDescent="0.2">
      <c r="A376" s="19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19"/>
    </row>
    <row r="377" spans="1:17" ht="21" customHeight="1" x14ac:dyDescent="0.2">
      <c r="A377" s="19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19"/>
    </row>
    <row r="378" spans="1:17" ht="21" customHeight="1" x14ac:dyDescent="0.2">
      <c r="A378" s="19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19"/>
    </row>
    <row r="379" spans="1:17" ht="21" customHeight="1" x14ac:dyDescent="0.2">
      <c r="A379" s="19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19"/>
    </row>
    <row r="380" spans="1:17" ht="21" customHeight="1" x14ac:dyDescent="0.2">
      <c r="A380" s="19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19"/>
    </row>
    <row r="381" spans="1:17" ht="21" customHeight="1" x14ac:dyDescent="0.2">
      <c r="A381" s="19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19"/>
    </row>
    <row r="382" spans="1:17" ht="21" customHeight="1" x14ac:dyDescent="0.2">
      <c r="A382" s="19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19"/>
    </row>
    <row r="383" spans="1:17" ht="21" customHeight="1" x14ac:dyDescent="0.2">
      <c r="A383" s="19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19"/>
    </row>
    <row r="384" spans="1:17" ht="21" customHeight="1" x14ac:dyDescent="0.2">
      <c r="A384" s="19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19"/>
    </row>
    <row r="385" spans="1:17" ht="21" customHeight="1" x14ac:dyDescent="0.2">
      <c r="A385" s="19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19"/>
    </row>
    <row r="386" spans="1:17" ht="21" customHeight="1" x14ac:dyDescent="0.2">
      <c r="A386" s="19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19"/>
    </row>
    <row r="387" spans="1:17" ht="21" customHeight="1" x14ac:dyDescent="0.2">
      <c r="A387" s="19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19"/>
    </row>
    <row r="388" spans="1:17" ht="21" customHeight="1" x14ac:dyDescent="0.2">
      <c r="A388" s="19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19"/>
    </row>
    <row r="389" spans="1:17" ht="21" customHeight="1" x14ac:dyDescent="0.2">
      <c r="A389" s="19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19"/>
    </row>
    <row r="390" spans="1:17" ht="21" customHeight="1" x14ac:dyDescent="0.2">
      <c r="A390" s="19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19"/>
    </row>
    <row r="391" spans="1:17" ht="21" customHeight="1" x14ac:dyDescent="0.2">
      <c r="A391" s="19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19"/>
    </row>
    <row r="392" spans="1:17" ht="21" customHeight="1" x14ac:dyDescent="0.2">
      <c r="A392" s="19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19"/>
    </row>
    <row r="393" spans="1:17" ht="21" customHeight="1" x14ac:dyDescent="0.2">
      <c r="A393" s="19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19"/>
    </row>
    <row r="394" spans="1:17" ht="21" customHeight="1" x14ac:dyDescent="0.2">
      <c r="A394" s="19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19"/>
    </row>
    <row r="395" spans="1:17" ht="21" customHeight="1" x14ac:dyDescent="0.2">
      <c r="A395" s="19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19"/>
    </row>
    <row r="396" spans="1:17" ht="21" customHeight="1" x14ac:dyDescent="0.2">
      <c r="A396" s="19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19"/>
    </row>
    <row r="397" spans="1:17" ht="21" customHeight="1" x14ac:dyDescent="0.2">
      <c r="A397" s="19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19"/>
    </row>
    <row r="398" spans="1:17" ht="21" customHeight="1" x14ac:dyDescent="0.2">
      <c r="A398" s="19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19"/>
    </row>
    <row r="399" spans="1:17" ht="21" customHeight="1" x14ac:dyDescent="0.2">
      <c r="A399" s="19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19"/>
    </row>
    <row r="400" spans="1:17" ht="21" customHeight="1" x14ac:dyDescent="0.2">
      <c r="A400" s="19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19"/>
    </row>
    <row r="401" spans="1:17" ht="21" customHeight="1" x14ac:dyDescent="0.2">
      <c r="A401" s="19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19"/>
    </row>
    <row r="402" spans="1:17" ht="21" customHeight="1" x14ac:dyDescent="0.2">
      <c r="A402" s="19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19"/>
    </row>
    <row r="403" spans="1:17" ht="21" customHeight="1" x14ac:dyDescent="0.2">
      <c r="A403" s="19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19"/>
    </row>
    <row r="404" spans="1:17" ht="21" customHeight="1" x14ac:dyDescent="0.2">
      <c r="A404" s="19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19"/>
    </row>
    <row r="405" spans="1:17" ht="21" customHeight="1" x14ac:dyDescent="0.2">
      <c r="A405" s="19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19"/>
    </row>
    <row r="406" spans="1:17" ht="21" customHeight="1" x14ac:dyDescent="0.2">
      <c r="A406" s="19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19"/>
    </row>
    <row r="407" spans="1:17" ht="21" customHeight="1" x14ac:dyDescent="0.2">
      <c r="A407" s="19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19"/>
    </row>
    <row r="408" spans="1:17" ht="21" customHeight="1" x14ac:dyDescent="0.2">
      <c r="A408" s="19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19"/>
    </row>
    <row r="409" spans="1:17" ht="21" customHeight="1" x14ac:dyDescent="0.2">
      <c r="A409" s="19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19"/>
    </row>
    <row r="410" spans="1:17" ht="21" customHeight="1" x14ac:dyDescent="0.2">
      <c r="A410" s="19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19"/>
    </row>
    <row r="411" spans="1:17" ht="21" customHeight="1" x14ac:dyDescent="0.2">
      <c r="A411" s="19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19"/>
    </row>
    <row r="412" spans="1:17" ht="21" customHeight="1" x14ac:dyDescent="0.2">
      <c r="A412" s="19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19"/>
    </row>
    <row r="413" spans="1:17" ht="21" customHeight="1" x14ac:dyDescent="0.2">
      <c r="A413" s="19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19"/>
    </row>
    <row r="414" spans="1:17" ht="21" customHeight="1" x14ac:dyDescent="0.2">
      <c r="A414" s="19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19"/>
    </row>
    <row r="415" spans="1:17" ht="21" customHeight="1" x14ac:dyDescent="0.2">
      <c r="A415" s="19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19"/>
    </row>
    <row r="416" spans="1:17" ht="21" customHeight="1" x14ac:dyDescent="0.2">
      <c r="A416" s="19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19"/>
    </row>
    <row r="417" spans="1:17" ht="21" customHeight="1" x14ac:dyDescent="0.2">
      <c r="A417" s="19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19"/>
    </row>
    <row r="418" spans="1:17" ht="21" customHeight="1" x14ac:dyDescent="0.2">
      <c r="A418" s="19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19"/>
    </row>
    <row r="419" spans="1:17" ht="21" customHeight="1" x14ac:dyDescent="0.2">
      <c r="A419" s="19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19"/>
    </row>
    <row r="420" spans="1:17" ht="21" customHeight="1" x14ac:dyDescent="0.2">
      <c r="A420" s="19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19"/>
    </row>
    <row r="421" spans="1:17" ht="21" customHeight="1" x14ac:dyDescent="0.2">
      <c r="A421" s="19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19"/>
    </row>
    <row r="422" spans="1:17" ht="21" customHeight="1" x14ac:dyDescent="0.2">
      <c r="A422" s="19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19"/>
    </row>
    <row r="423" spans="1:17" ht="21" customHeight="1" x14ac:dyDescent="0.2">
      <c r="A423" s="19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19"/>
    </row>
    <row r="424" spans="1:17" ht="21" customHeight="1" x14ac:dyDescent="0.2">
      <c r="A424" s="19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19"/>
    </row>
    <row r="425" spans="1:17" ht="21" customHeight="1" x14ac:dyDescent="0.2">
      <c r="A425" s="19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19"/>
    </row>
    <row r="426" spans="1:17" ht="21" customHeight="1" x14ac:dyDescent="0.2">
      <c r="A426" s="19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19"/>
    </row>
    <row r="427" spans="1:17" ht="21" customHeight="1" x14ac:dyDescent="0.2">
      <c r="A427" s="19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19"/>
    </row>
    <row r="428" spans="1:17" ht="21" customHeight="1" x14ac:dyDescent="0.2">
      <c r="A428" s="19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19"/>
    </row>
    <row r="429" spans="1:17" ht="21" customHeight="1" x14ac:dyDescent="0.2">
      <c r="A429" s="19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19"/>
    </row>
    <row r="430" spans="1:17" ht="21" customHeight="1" x14ac:dyDescent="0.2">
      <c r="A430" s="19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19"/>
    </row>
    <row r="431" spans="1:17" ht="21" customHeight="1" x14ac:dyDescent="0.2">
      <c r="A431" s="19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19"/>
    </row>
    <row r="432" spans="1:17" ht="21" customHeight="1" x14ac:dyDescent="0.2">
      <c r="A432" s="19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19"/>
    </row>
    <row r="433" spans="1:17" ht="21" customHeight="1" x14ac:dyDescent="0.2">
      <c r="A433" s="19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19"/>
    </row>
    <row r="434" spans="1:17" ht="21" customHeight="1" x14ac:dyDescent="0.2">
      <c r="A434" s="19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19"/>
    </row>
    <row r="435" spans="1:17" ht="21" customHeight="1" x14ac:dyDescent="0.2">
      <c r="A435" s="19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19"/>
    </row>
    <row r="436" spans="1:17" ht="21" customHeight="1" x14ac:dyDescent="0.2">
      <c r="A436" s="19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19"/>
    </row>
    <row r="437" spans="1:17" ht="21" customHeight="1" x14ac:dyDescent="0.2">
      <c r="A437" s="19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19"/>
    </row>
    <row r="438" spans="1:17" ht="21" customHeight="1" x14ac:dyDescent="0.2">
      <c r="A438" s="19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19"/>
    </row>
    <row r="439" spans="1:17" ht="21" customHeight="1" x14ac:dyDescent="0.2">
      <c r="A439" s="19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19"/>
    </row>
    <row r="440" spans="1:17" ht="21" customHeight="1" x14ac:dyDescent="0.2">
      <c r="A440" s="19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19"/>
    </row>
    <row r="441" spans="1:17" ht="21" customHeight="1" x14ac:dyDescent="0.2">
      <c r="A441" s="19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19"/>
    </row>
    <row r="442" spans="1:17" ht="21" customHeight="1" x14ac:dyDescent="0.2">
      <c r="A442" s="19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19"/>
    </row>
    <row r="443" spans="1:17" ht="21" customHeight="1" x14ac:dyDescent="0.2">
      <c r="A443" s="19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19"/>
    </row>
    <row r="444" spans="1:17" ht="21" customHeight="1" x14ac:dyDescent="0.2">
      <c r="A444" s="19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19"/>
    </row>
    <row r="445" spans="1:17" ht="21" customHeight="1" x14ac:dyDescent="0.2">
      <c r="A445" s="19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19"/>
    </row>
    <row r="446" spans="1:17" ht="21" customHeight="1" x14ac:dyDescent="0.2">
      <c r="A446" s="19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19"/>
    </row>
    <row r="447" spans="1:17" ht="21" customHeight="1" x14ac:dyDescent="0.2">
      <c r="A447" s="19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19"/>
    </row>
    <row r="448" spans="1:17" ht="21" customHeight="1" x14ac:dyDescent="0.2">
      <c r="A448" s="19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19"/>
    </row>
    <row r="449" spans="1:17" ht="21" customHeight="1" x14ac:dyDescent="0.2">
      <c r="A449" s="19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19"/>
    </row>
    <row r="450" spans="1:17" ht="21" customHeight="1" x14ac:dyDescent="0.2">
      <c r="A450" s="19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19"/>
    </row>
    <row r="451" spans="1:17" ht="21" customHeight="1" x14ac:dyDescent="0.2">
      <c r="A451" s="19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19"/>
    </row>
    <row r="452" spans="1:17" ht="21" customHeight="1" x14ac:dyDescent="0.2">
      <c r="A452" s="19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19"/>
    </row>
    <row r="453" spans="1:17" ht="21" customHeight="1" x14ac:dyDescent="0.2">
      <c r="A453" s="19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19"/>
    </row>
    <row r="454" spans="1:17" ht="21" customHeight="1" x14ac:dyDescent="0.2">
      <c r="A454" s="19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19"/>
    </row>
    <row r="455" spans="1:17" ht="21" customHeight="1" x14ac:dyDescent="0.2">
      <c r="A455" s="19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19"/>
    </row>
    <row r="456" spans="1:17" ht="21" customHeight="1" x14ac:dyDescent="0.2">
      <c r="A456" s="19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19"/>
    </row>
    <row r="457" spans="1:17" ht="21" customHeight="1" x14ac:dyDescent="0.2">
      <c r="A457" s="19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19"/>
    </row>
    <row r="458" spans="1:17" ht="21" customHeight="1" x14ac:dyDescent="0.2">
      <c r="A458" s="19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19"/>
    </row>
    <row r="459" spans="1:17" ht="21" customHeight="1" x14ac:dyDescent="0.2">
      <c r="A459" s="19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19"/>
    </row>
    <row r="460" spans="1:17" ht="21" customHeight="1" x14ac:dyDescent="0.2">
      <c r="A460" s="19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19"/>
    </row>
    <row r="461" spans="1:17" ht="21" customHeight="1" x14ac:dyDescent="0.2">
      <c r="A461" s="19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19"/>
    </row>
    <row r="462" spans="1:17" ht="21" customHeight="1" x14ac:dyDescent="0.2">
      <c r="A462" s="19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19"/>
    </row>
    <row r="463" spans="1:17" ht="21" customHeight="1" x14ac:dyDescent="0.2">
      <c r="A463" s="19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19"/>
    </row>
    <row r="464" spans="1:17" ht="21" customHeight="1" x14ac:dyDescent="0.2">
      <c r="A464" s="19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19"/>
    </row>
    <row r="465" spans="1:17" ht="21" customHeight="1" x14ac:dyDescent="0.2">
      <c r="A465" s="19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19"/>
    </row>
    <row r="466" spans="1:17" ht="21" customHeight="1" x14ac:dyDescent="0.2">
      <c r="A466" s="19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19"/>
    </row>
    <row r="467" spans="1:17" ht="21" customHeight="1" x14ac:dyDescent="0.2">
      <c r="A467" s="19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19"/>
    </row>
    <row r="468" spans="1:17" ht="21" customHeight="1" x14ac:dyDescent="0.2">
      <c r="A468" s="19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19"/>
    </row>
    <row r="469" spans="1:17" ht="21" customHeight="1" x14ac:dyDescent="0.2">
      <c r="A469" s="19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19"/>
    </row>
    <row r="470" spans="1:17" ht="21" customHeight="1" x14ac:dyDescent="0.2">
      <c r="A470" s="19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19"/>
    </row>
    <row r="471" spans="1:17" ht="21" customHeight="1" x14ac:dyDescent="0.2">
      <c r="A471" s="19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19"/>
    </row>
    <row r="472" spans="1:17" ht="21" customHeight="1" x14ac:dyDescent="0.2">
      <c r="A472" s="19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19"/>
    </row>
    <row r="473" spans="1:17" ht="21" customHeight="1" x14ac:dyDescent="0.2">
      <c r="A473" s="19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19"/>
    </row>
    <row r="474" spans="1:17" ht="21" customHeight="1" x14ac:dyDescent="0.2">
      <c r="A474" s="19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19"/>
    </row>
    <row r="475" spans="1:17" ht="21" customHeight="1" x14ac:dyDescent="0.2">
      <c r="A475" s="19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19"/>
    </row>
    <row r="476" spans="1:17" ht="21" customHeight="1" x14ac:dyDescent="0.2">
      <c r="A476" s="19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19"/>
    </row>
    <row r="477" spans="1:17" ht="21" customHeight="1" x14ac:dyDescent="0.2">
      <c r="A477" s="19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19"/>
    </row>
    <row r="478" spans="1:17" ht="21" customHeight="1" x14ac:dyDescent="0.2">
      <c r="A478" s="19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19"/>
    </row>
    <row r="479" spans="1:17" ht="21" customHeight="1" x14ac:dyDescent="0.2">
      <c r="A479" s="19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19"/>
    </row>
    <row r="480" spans="1:17" ht="21" customHeight="1" x14ac:dyDescent="0.2">
      <c r="A480" s="19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19"/>
    </row>
    <row r="481" spans="1:17" ht="21" customHeight="1" x14ac:dyDescent="0.2">
      <c r="A481" s="19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19"/>
    </row>
    <row r="482" spans="1:17" ht="21" customHeight="1" x14ac:dyDescent="0.2">
      <c r="A482" s="19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19"/>
    </row>
    <row r="483" spans="1:17" ht="21" customHeight="1" x14ac:dyDescent="0.2">
      <c r="A483" s="19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19"/>
    </row>
    <row r="484" spans="1:17" ht="21" customHeight="1" x14ac:dyDescent="0.2">
      <c r="A484" s="19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19"/>
    </row>
    <row r="485" spans="1:17" ht="21" customHeight="1" x14ac:dyDescent="0.2">
      <c r="A485" s="19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19"/>
    </row>
    <row r="486" spans="1:17" ht="21" customHeight="1" x14ac:dyDescent="0.2">
      <c r="A486" s="19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19"/>
    </row>
    <row r="487" spans="1:17" ht="21" customHeight="1" x14ac:dyDescent="0.2">
      <c r="A487" s="19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19"/>
    </row>
    <row r="488" spans="1:17" ht="21" customHeight="1" x14ac:dyDescent="0.2">
      <c r="A488" s="19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19"/>
    </row>
    <row r="489" spans="1:17" ht="21" customHeight="1" x14ac:dyDescent="0.2">
      <c r="A489" s="19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19"/>
    </row>
    <row r="490" spans="1:17" ht="21" customHeight="1" x14ac:dyDescent="0.2">
      <c r="A490" s="19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19"/>
    </row>
    <row r="491" spans="1:17" ht="21" customHeight="1" x14ac:dyDescent="0.2">
      <c r="A491" s="19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19"/>
    </row>
    <row r="492" spans="1:17" ht="21" customHeight="1" x14ac:dyDescent="0.2">
      <c r="A492" s="19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19"/>
    </row>
    <row r="493" spans="1:17" ht="21" customHeight="1" x14ac:dyDescent="0.2">
      <c r="A493" s="19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19"/>
    </row>
    <row r="494" spans="1:17" ht="21" customHeight="1" x14ac:dyDescent="0.2">
      <c r="A494" s="19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19"/>
    </row>
    <row r="495" spans="1:17" ht="21" customHeight="1" x14ac:dyDescent="0.2">
      <c r="A495" s="19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19"/>
    </row>
    <row r="496" spans="1:17" ht="21" customHeight="1" x14ac:dyDescent="0.2">
      <c r="A496" s="19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19"/>
    </row>
    <row r="497" spans="1:17" ht="21" customHeight="1" x14ac:dyDescent="0.2">
      <c r="A497" s="19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19"/>
    </row>
    <row r="498" spans="1:17" ht="21" customHeight="1" x14ac:dyDescent="0.2">
      <c r="A498" s="19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19"/>
    </row>
    <row r="499" spans="1:17" ht="21" customHeight="1" x14ac:dyDescent="0.2">
      <c r="A499" s="19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19"/>
    </row>
    <row r="500" spans="1:17" ht="21" customHeight="1" x14ac:dyDescent="0.2">
      <c r="A500" s="19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19"/>
    </row>
  </sheetData>
  <mergeCells count="15"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P2"/>
    <mergeCell ref="K3:L3"/>
    <mergeCell ref="M3:N3"/>
    <mergeCell ref="O3:P3"/>
  </mergeCells>
  <conditionalFormatting sqref="C5:E7">
    <cfRule type="cellIs" dxfId="57" priority="1" operator="greaterThan">
      <formula>$B$5</formula>
    </cfRule>
  </conditionalFormatting>
  <conditionalFormatting sqref="F5">
    <cfRule type="cellIs" dxfId="56" priority="2" operator="greaterThan">
      <formula>$B$5</formula>
    </cfRule>
  </conditionalFormatting>
  <conditionalFormatting sqref="H6">
    <cfRule type="cellIs" dxfId="55" priority="3" operator="greaterThan">
      <formula>$B$6</formula>
    </cfRule>
  </conditionalFormatting>
  <conditionalFormatting sqref="H7">
    <cfRule type="cellIs" dxfId="54" priority="4" operator="greaterThan">
      <formula>$B$7</formula>
    </cfRule>
  </conditionalFormatting>
  <conditionalFormatting sqref="I6:I7">
    <cfRule type="cellIs" dxfId="53" priority="5" operator="greaterThan">
      <formula>H6</formula>
    </cfRule>
  </conditionalFormatting>
  <conditionalFormatting sqref="H5:H22">
    <cfRule type="cellIs" dxfId="52" priority="6" operator="greaterThan">
      <formula>$B$5</formula>
    </cfRule>
  </conditionalFormatting>
  <conditionalFormatting sqref="K5:K22">
    <cfRule type="cellIs" dxfId="51" priority="7" operator="greaterThan">
      <formula>I5</formula>
    </cfRule>
  </conditionalFormatting>
  <conditionalFormatting sqref="M5:M22">
    <cfRule type="cellIs" dxfId="50" priority="8" operator="greaterThan">
      <formula>I5</formula>
    </cfRule>
  </conditionalFormatting>
  <conditionalFormatting sqref="O5:O22">
    <cfRule type="cellIs" dxfId="49" priority="9" operator="greaterThan">
      <formula>I5</formula>
    </cfRule>
  </conditionalFormatting>
  <conditionalFormatting sqref="B5:E22 H5:I22 K5:K22 M5:M22 O5:O22">
    <cfRule type="cellIs" dxfId="48" priority="10" operator="greaterThan">
      <formula>0</formula>
    </cfRule>
  </conditionalFormatting>
  <conditionalFormatting sqref="M5">
    <cfRule type="cellIs" dxfId="47" priority="11" operator="greaterThan">
      <formula>K5</formula>
    </cfRule>
  </conditionalFormatting>
  <conditionalFormatting sqref="O5">
    <cfRule type="cellIs" dxfId="46" priority="12" operator="greaterThan">
      <formula>M5</formula>
    </cfRule>
  </conditionalFormatting>
  <conditionalFormatting sqref="M6">
    <cfRule type="cellIs" dxfId="45" priority="13" operator="greaterThan">
      <formula>K6</formula>
    </cfRule>
  </conditionalFormatting>
  <conditionalFormatting sqref="M6:M22">
    <cfRule type="cellIs" dxfId="44" priority="14" operator="greaterThan">
      <formula>K6</formula>
    </cfRule>
  </conditionalFormatting>
  <conditionalFormatting sqref="O6">
    <cfRule type="cellIs" dxfId="43" priority="15" operator="greaterThan">
      <formula>M6</formula>
    </cfRule>
  </conditionalFormatting>
  <conditionalFormatting sqref="O6:O22">
    <cfRule type="cellIs" dxfId="42" priority="16" operator="greaterThan">
      <formula>M6</formula>
    </cfRule>
  </conditionalFormatting>
  <conditionalFormatting sqref="M6:M22">
    <cfRule type="cellIs" dxfId="41" priority="17" operator="greaterThan">
      <formula>K6</formula>
    </cfRule>
  </conditionalFormatting>
  <conditionalFormatting sqref="O6:O22">
    <cfRule type="cellIs" dxfId="40" priority="18" operator="greaterThan">
      <formula>M6</formula>
    </cfRule>
  </conditionalFormatting>
  <conditionalFormatting sqref="F6:F22">
    <cfRule type="cellIs" dxfId="39" priority="19" operator="greaterThan">
      <formula>$B$5</formula>
    </cfRule>
  </conditionalFormatting>
  <dataValidations count="5">
    <dataValidation type="decimal" operator="lessThanOrEqual" allowBlank="1" showErrorMessage="1" sqref="K5:K22 M5:M22 O5:O22">
      <formula1>$I5</formula1>
    </dataValidation>
    <dataValidation type="decimal" operator="lessThan" allowBlank="1" showErrorMessage="1" sqref="F5:F22">
      <formula1>B5</formula1>
    </dataValidation>
    <dataValidation type="decimal" allowBlank="1" showInputMessage="1" showErrorMessage="1" prompt="จำนวนที่ป้อนเกินกว่าแบบสำรวจที่ส่ง" sqref="I5:I22">
      <formula1>0</formula1>
      <formula2>H5</formula2>
    </dataValidation>
    <dataValidation type="decimal" operator="lessThanOrEqual" allowBlank="1" showInputMessage="1" showErrorMessage="1" prompt="เปลี่ยน - ตัวเลขเกินจำนวนผู้สำเร็จการศึกษาที่มีข้อมูลการจบการศึกษา" sqref="H5:H22">
      <formula1>F5</formula1>
    </dataValidation>
    <dataValidation type="decimal" allowBlank="1" showErrorMessage="1" sqref="B5:E22">
      <formula1>0</formula1>
      <formula2>10000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00"/>
  <sheetViews>
    <sheetView topLeftCell="A13" workbookViewId="0">
      <selection activeCell="C4" sqref="C4"/>
    </sheetView>
  </sheetViews>
  <sheetFormatPr defaultColWidth="17.25" defaultRowHeight="15" customHeight="1" x14ac:dyDescent="0.2"/>
  <cols>
    <col min="1" max="1" width="60.125" customWidth="1"/>
    <col min="2" max="2" width="14" customWidth="1"/>
    <col min="3" max="3" width="16.625" customWidth="1"/>
    <col min="4" max="4" width="4.75" hidden="1" customWidth="1"/>
    <col min="5" max="5" width="6.875" hidden="1" customWidth="1"/>
    <col min="6" max="6" width="6.875" customWidth="1"/>
    <col min="7" max="13" width="9" customWidth="1"/>
  </cols>
  <sheetData>
    <row r="1" spans="1:13" ht="21" customHeight="1" x14ac:dyDescent="0.45">
      <c r="A1" s="215" t="s">
        <v>187</v>
      </c>
      <c r="B1" s="210"/>
      <c r="C1" s="210"/>
      <c r="D1" s="153"/>
      <c r="E1" s="80"/>
      <c r="F1" s="41"/>
      <c r="G1" s="41"/>
      <c r="H1" s="41"/>
      <c r="I1" s="41"/>
      <c r="J1" s="41"/>
      <c r="K1" s="41"/>
      <c r="L1" s="41"/>
      <c r="M1" s="41"/>
    </row>
    <row r="2" spans="1:13" ht="21" customHeight="1" x14ac:dyDescent="0.45">
      <c r="A2" s="41"/>
      <c r="B2" s="41"/>
      <c r="C2" s="41"/>
      <c r="D2" s="41"/>
      <c r="E2" s="80"/>
      <c r="F2" s="41"/>
      <c r="G2" s="41"/>
      <c r="H2" s="41"/>
      <c r="I2" s="41"/>
      <c r="J2" s="41"/>
      <c r="K2" s="41"/>
      <c r="L2" s="41"/>
      <c r="M2" s="41"/>
    </row>
    <row r="3" spans="1:13" ht="21" customHeight="1" x14ac:dyDescent="0.45">
      <c r="A3" s="205" t="s">
        <v>149</v>
      </c>
      <c r="B3" s="160"/>
      <c r="C3" s="101" t="s">
        <v>105</v>
      </c>
      <c r="D3" s="130"/>
      <c r="E3" s="80"/>
      <c r="F3" s="41"/>
      <c r="G3" s="41"/>
      <c r="H3" s="41"/>
      <c r="I3" s="41"/>
      <c r="J3" s="41"/>
      <c r="K3" s="41"/>
      <c r="L3" s="41"/>
      <c r="M3" s="41"/>
    </row>
    <row r="4" spans="1:13" ht="43.5" customHeight="1" x14ac:dyDescent="0.45">
      <c r="A4" s="201" t="s">
        <v>188</v>
      </c>
      <c r="B4" s="160"/>
      <c r="C4" s="23" t="s">
        <v>261</v>
      </c>
      <c r="D4" s="33"/>
      <c r="E4" s="80">
        <f>IF(C4="มี",1,0)</f>
        <v>1</v>
      </c>
      <c r="F4" s="41" t="str">
        <f>IF(C4="","คลิกเพื่อเลือกข้อมูลในช้องสีฟ้า","")</f>
        <v/>
      </c>
      <c r="G4" s="41"/>
      <c r="H4" s="41"/>
      <c r="I4" s="41"/>
      <c r="J4" s="41"/>
      <c r="K4" s="41"/>
      <c r="L4" s="41"/>
      <c r="M4" s="41"/>
    </row>
    <row r="5" spans="1:13" ht="66" customHeight="1" x14ac:dyDescent="0.45">
      <c r="A5" s="201" t="s">
        <v>189</v>
      </c>
      <c r="B5" s="160"/>
      <c r="C5" s="23" t="str">
        <f>cds2.6!D20</f>
        <v>1 :36</v>
      </c>
      <c r="D5" s="33">
        <f>IF(ISERROR(cds2.6!B3/cds2.6!C3),"",ROUND(cds2.6!B3/cds2.6!C3,0))</f>
        <v>6</v>
      </c>
      <c r="E5" s="80">
        <f>IF(AND(D5&gt;0,D5&lt;=40),1,0)</f>
        <v>1</v>
      </c>
      <c r="F5" s="41"/>
      <c r="G5" s="41"/>
      <c r="H5" s="41"/>
      <c r="I5" s="41"/>
      <c r="J5" s="41"/>
      <c r="K5" s="41"/>
      <c r="L5" s="41"/>
      <c r="M5" s="41"/>
    </row>
    <row r="6" spans="1:13" ht="45.75" customHeight="1" x14ac:dyDescent="0.45">
      <c r="A6" s="201" t="s">
        <v>190</v>
      </c>
      <c r="B6" s="160"/>
      <c r="C6" s="23" t="s">
        <v>262</v>
      </c>
      <c r="D6" s="33"/>
      <c r="E6" s="80">
        <f>IF(C6="มีครบทุกสาขา",1,0)</f>
        <v>1</v>
      </c>
      <c r="F6" s="41" t="str">
        <f>IF(C6="","คลิกเพื่อเลือกข้อมูลในช้องสีฟ้า","")</f>
        <v/>
      </c>
      <c r="G6" s="41"/>
      <c r="H6" s="41"/>
      <c r="I6" s="41"/>
      <c r="J6" s="41"/>
      <c r="K6" s="41"/>
      <c r="L6" s="41"/>
      <c r="M6" s="41"/>
    </row>
    <row r="7" spans="1:13" ht="46.5" customHeight="1" x14ac:dyDescent="0.45">
      <c r="A7" s="201" t="s">
        <v>191</v>
      </c>
      <c r="B7" s="160"/>
      <c r="C7" s="23" t="str">
        <f>cds2.6!H20</f>
        <v>1 :36</v>
      </c>
      <c r="D7" s="33">
        <f>IF(ISERROR(cds2.6!B3/cds2.6!G3),"",ROUND(cds2.6!B3/cds2.6!G3,0))</f>
        <v>23</v>
      </c>
      <c r="E7" s="80">
        <f>IF(AND(D7&gt;0,D7&lt;=100),1,0)</f>
        <v>1</v>
      </c>
      <c r="F7" s="41"/>
      <c r="G7" s="41"/>
      <c r="H7" s="41"/>
      <c r="I7" s="41"/>
      <c r="J7" s="41"/>
      <c r="K7" s="41"/>
      <c r="L7" s="41"/>
      <c r="M7" s="41"/>
    </row>
    <row r="8" spans="1:13" ht="63.75" customHeight="1" x14ac:dyDescent="0.45">
      <c r="A8" s="201" t="s">
        <v>192</v>
      </c>
      <c r="B8" s="160"/>
      <c r="C8" s="29">
        <f>cds2.6!I20</f>
        <v>1</v>
      </c>
      <c r="D8" s="33"/>
      <c r="E8" s="80">
        <f>IF(C8&gt;=5,1,0)</f>
        <v>0</v>
      </c>
      <c r="F8" s="41"/>
      <c r="G8" s="41"/>
      <c r="H8" s="41"/>
      <c r="I8" s="41"/>
      <c r="J8" s="41"/>
      <c r="K8" s="41"/>
      <c r="L8" s="41"/>
      <c r="M8" s="41"/>
    </row>
    <row r="9" spans="1:13" ht="21" customHeight="1" x14ac:dyDescent="0.45">
      <c r="A9" s="19"/>
      <c r="B9" s="33"/>
      <c r="C9" s="20"/>
      <c r="D9" s="20"/>
      <c r="E9" s="80">
        <f>SUM(E4:E8)</f>
        <v>4</v>
      </c>
      <c r="F9" s="41"/>
      <c r="G9" s="41"/>
      <c r="H9" s="41"/>
      <c r="I9" s="41"/>
      <c r="J9" s="41"/>
      <c r="K9" s="41"/>
      <c r="L9" s="41"/>
      <c r="M9" s="41"/>
    </row>
    <row r="10" spans="1:13" ht="21" customHeight="1" x14ac:dyDescent="0.45">
      <c r="A10" s="99" t="s">
        <v>99</v>
      </c>
      <c r="B10" s="62"/>
      <c r="C10" s="62"/>
      <c r="D10" s="62"/>
      <c r="E10" s="80"/>
      <c r="F10" s="41"/>
      <c r="G10" s="41"/>
      <c r="H10" s="41"/>
      <c r="I10" s="41"/>
      <c r="J10" s="41"/>
      <c r="K10" s="41"/>
      <c r="L10" s="41"/>
      <c r="M10" s="41"/>
    </row>
    <row r="11" spans="1:13" ht="21" customHeight="1" x14ac:dyDescent="0.45">
      <c r="A11" s="101" t="s">
        <v>112</v>
      </c>
      <c r="B11" s="101" t="s">
        <v>113</v>
      </c>
      <c r="C11" s="101" t="s">
        <v>99</v>
      </c>
      <c r="D11" s="131"/>
      <c r="E11" s="80"/>
      <c r="F11" s="41"/>
      <c r="G11" s="41"/>
      <c r="H11" s="41"/>
      <c r="I11" s="41"/>
      <c r="J11" s="41"/>
      <c r="K11" s="41"/>
      <c r="L11" s="41"/>
      <c r="M11" s="41"/>
    </row>
    <row r="12" spans="1:13" ht="21" customHeight="1" x14ac:dyDescent="0.45">
      <c r="A12" s="112" t="s">
        <v>162</v>
      </c>
      <c r="B12" s="29" t="s">
        <v>115</v>
      </c>
      <c r="C12" s="29" t="s">
        <v>116</v>
      </c>
      <c r="D12" s="33"/>
      <c r="E12" s="80"/>
      <c r="F12" s="41"/>
      <c r="G12" s="41"/>
      <c r="H12" s="41"/>
      <c r="I12" s="41"/>
      <c r="J12" s="41"/>
      <c r="K12" s="41"/>
      <c r="L12" s="41"/>
      <c r="M12" s="41"/>
    </row>
    <row r="13" spans="1:13" ht="21" customHeight="1" x14ac:dyDescent="0.45">
      <c r="A13" s="112" t="s">
        <v>163</v>
      </c>
      <c r="B13" s="29" t="s">
        <v>118</v>
      </c>
      <c r="C13" s="29" t="s">
        <v>119</v>
      </c>
      <c r="D13" s="33"/>
      <c r="E13" s="80"/>
      <c r="F13" s="41"/>
      <c r="G13" s="41"/>
      <c r="H13" s="41"/>
      <c r="I13" s="41"/>
      <c r="J13" s="41"/>
      <c r="K13" s="41"/>
      <c r="L13" s="41"/>
      <c r="M13" s="41"/>
    </row>
    <row r="14" spans="1:13" ht="21" customHeight="1" x14ac:dyDescent="0.45">
      <c r="A14" s="112" t="s">
        <v>164</v>
      </c>
      <c r="B14" s="29" t="s">
        <v>121</v>
      </c>
      <c r="C14" s="29" t="s">
        <v>122</v>
      </c>
      <c r="D14" s="33"/>
      <c r="E14" s="80"/>
      <c r="F14" s="41"/>
      <c r="G14" s="41"/>
      <c r="H14" s="41"/>
      <c r="I14" s="41"/>
      <c r="J14" s="41"/>
      <c r="K14" s="41"/>
      <c r="L14" s="41"/>
      <c r="M14" s="41"/>
    </row>
    <row r="15" spans="1:13" ht="21" customHeight="1" x14ac:dyDescent="0.45">
      <c r="A15" s="112" t="s">
        <v>165</v>
      </c>
      <c r="B15" s="29" t="s">
        <v>124</v>
      </c>
      <c r="C15" s="29" t="s">
        <v>125</v>
      </c>
      <c r="D15" s="33"/>
      <c r="E15" s="80"/>
      <c r="F15" s="41"/>
      <c r="G15" s="41"/>
      <c r="H15" s="41"/>
      <c r="I15" s="41"/>
      <c r="J15" s="41"/>
      <c r="K15" s="41"/>
      <c r="L15" s="41"/>
      <c r="M15" s="41"/>
    </row>
    <row r="16" spans="1:13" ht="21" customHeight="1" x14ac:dyDescent="0.45">
      <c r="A16" s="112" t="s">
        <v>166</v>
      </c>
      <c r="B16" s="29" t="s">
        <v>127</v>
      </c>
      <c r="C16" s="29" t="s">
        <v>128</v>
      </c>
      <c r="D16" s="33"/>
      <c r="E16" s="80"/>
      <c r="F16" s="41"/>
      <c r="G16" s="41"/>
      <c r="H16" s="41"/>
      <c r="I16" s="41"/>
      <c r="J16" s="41"/>
      <c r="K16" s="41"/>
      <c r="L16" s="41"/>
      <c r="M16" s="41"/>
    </row>
    <row r="17" spans="1:13" ht="21" customHeight="1" x14ac:dyDescent="0.45">
      <c r="A17" s="41"/>
      <c r="B17" s="62"/>
      <c r="C17" s="62"/>
      <c r="D17" s="62"/>
      <c r="E17" s="80"/>
      <c r="F17" s="41"/>
      <c r="G17" s="41"/>
      <c r="H17" s="41"/>
      <c r="I17" s="41"/>
      <c r="J17" s="41"/>
      <c r="K17" s="41"/>
      <c r="L17" s="41"/>
      <c r="M17" s="41"/>
    </row>
    <row r="18" spans="1:13" ht="21" customHeight="1" x14ac:dyDescent="0.45">
      <c r="A18" s="104" t="s">
        <v>129</v>
      </c>
      <c r="B18" s="62"/>
      <c r="C18" s="62"/>
      <c r="D18" s="62"/>
      <c r="E18" s="80"/>
      <c r="F18" s="41"/>
      <c r="G18" s="41"/>
      <c r="H18" s="41"/>
      <c r="I18" s="41"/>
      <c r="J18" s="41"/>
      <c r="K18" s="41"/>
      <c r="L18" s="41"/>
      <c r="M18" s="41"/>
    </row>
    <row r="19" spans="1:13" ht="21" customHeight="1" x14ac:dyDescent="0.45">
      <c r="A19" s="101" t="s">
        <v>112</v>
      </c>
      <c r="B19" s="101" t="s">
        <v>113</v>
      </c>
      <c r="C19" s="101" t="s">
        <v>99</v>
      </c>
      <c r="D19" s="131"/>
      <c r="E19" s="80"/>
      <c r="F19" s="41"/>
      <c r="G19" s="41"/>
      <c r="H19" s="41"/>
      <c r="I19" s="41"/>
      <c r="J19" s="41"/>
      <c r="K19" s="41"/>
      <c r="L19" s="41"/>
      <c r="M19" s="41"/>
    </row>
    <row r="20" spans="1:13" ht="22.5" customHeight="1" x14ac:dyDescent="0.45">
      <c r="A20" s="123" t="str">
        <f>IF(E9=5,A12,IF(E9=4,A13,IF(E9=3,A14,IF(E9=2,A15,IF(E9=1,A16,0)))))</f>
        <v>มีผลตามประเด็นการประเมิน 4 ข้อ</v>
      </c>
      <c r="B20" s="29">
        <f>E9</f>
        <v>4</v>
      </c>
      <c r="C20" s="29" t="str">
        <f>IF(B20=5,"ดีมาก",IF(B20=4,"ดี",IF(B20=3,"พอใช้",IF(B20=2,"ต้องปรับปรุง",IF(B20=1,"ต้องปรับปรุงเร่งด่วน","ไม่มีผลการดำเนินงาน")))))</f>
        <v>ดี</v>
      </c>
      <c r="D20" s="33"/>
      <c r="E20" s="80"/>
      <c r="F20" s="41"/>
      <c r="G20" s="41"/>
      <c r="H20" s="41"/>
      <c r="I20" s="41"/>
      <c r="J20" s="41"/>
      <c r="K20" s="41"/>
      <c r="L20" s="41"/>
      <c r="M20" s="41"/>
    </row>
    <row r="21" spans="1:13" ht="21" customHeight="1" x14ac:dyDescent="0.45">
      <c r="A21" s="41"/>
      <c r="B21" s="41"/>
      <c r="C21" s="41"/>
      <c r="D21" s="41"/>
      <c r="E21" s="80"/>
      <c r="F21" s="41"/>
      <c r="G21" s="41"/>
      <c r="H21" s="41"/>
      <c r="I21" s="41"/>
      <c r="J21" s="41"/>
      <c r="K21" s="41"/>
      <c r="L21" s="41"/>
      <c r="M21" s="41"/>
    </row>
    <row r="22" spans="1:13" ht="21" customHeight="1" x14ac:dyDescent="0.45">
      <c r="A22" s="41"/>
      <c r="B22" s="41"/>
      <c r="C22" s="41"/>
      <c r="D22" s="41"/>
      <c r="E22" s="80"/>
      <c r="F22" s="41"/>
      <c r="G22" s="41"/>
      <c r="H22" s="41"/>
      <c r="I22" s="41"/>
      <c r="J22" s="41"/>
      <c r="K22" s="41"/>
      <c r="L22" s="41"/>
      <c r="M22" s="41"/>
    </row>
    <row r="23" spans="1:13" ht="21" customHeight="1" x14ac:dyDescent="0.45">
      <c r="A23" s="41"/>
      <c r="B23" s="41"/>
      <c r="C23" s="41"/>
      <c r="D23" s="41"/>
      <c r="E23" s="80"/>
      <c r="F23" s="41"/>
      <c r="G23" s="41"/>
      <c r="H23" s="41"/>
      <c r="I23" s="41"/>
      <c r="J23" s="41"/>
      <c r="K23" s="41"/>
      <c r="L23" s="41"/>
      <c r="M23" s="41"/>
    </row>
    <row r="24" spans="1:13" ht="21" customHeight="1" x14ac:dyDescent="0.45">
      <c r="A24" s="41"/>
      <c r="B24" s="41"/>
      <c r="C24" s="41"/>
      <c r="D24" s="41"/>
      <c r="E24" s="80"/>
      <c r="F24" s="41"/>
      <c r="G24" s="41"/>
      <c r="H24" s="41"/>
      <c r="I24" s="41"/>
      <c r="J24" s="41"/>
      <c r="K24" s="41"/>
      <c r="L24" s="41"/>
      <c r="M24" s="41"/>
    </row>
    <row r="25" spans="1:13" ht="21" customHeight="1" x14ac:dyDescent="0.45">
      <c r="A25" s="41"/>
      <c r="B25" s="41"/>
      <c r="C25" s="41"/>
      <c r="D25" s="41"/>
      <c r="E25" s="80"/>
      <c r="F25" s="41"/>
      <c r="G25" s="41"/>
      <c r="H25" s="41"/>
      <c r="I25" s="41"/>
      <c r="J25" s="41"/>
      <c r="K25" s="41"/>
      <c r="L25" s="41"/>
      <c r="M25" s="41"/>
    </row>
    <row r="26" spans="1:13" ht="21" customHeight="1" x14ac:dyDescent="0.45">
      <c r="A26" s="41"/>
      <c r="B26" s="41"/>
      <c r="C26" s="41"/>
      <c r="D26" s="41"/>
      <c r="E26" s="80"/>
      <c r="F26" s="41"/>
      <c r="G26" s="41"/>
      <c r="H26" s="41"/>
      <c r="I26" s="41"/>
      <c r="J26" s="41"/>
      <c r="K26" s="41"/>
      <c r="L26" s="41"/>
      <c r="M26" s="41"/>
    </row>
    <row r="27" spans="1:13" ht="21" customHeight="1" x14ac:dyDescent="0.45">
      <c r="A27" s="41"/>
      <c r="B27" s="41"/>
      <c r="C27" s="41"/>
      <c r="D27" s="41"/>
      <c r="E27" s="80"/>
      <c r="F27" s="41"/>
      <c r="G27" s="41"/>
      <c r="H27" s="41"/>
      <c r="I27" s="41"/>
      <c r="J27" s="41"/>
      <c r="K27" s="41"/>
      <c r="L27" s="41"/>
      <c r="M27" s="41"/>
    </row>
    <row r="28" spans="1:13" ht="21" customHeight="1" x14ac:dyDescent="0.45">
      <c r="A28" s="41"/>
      <c r="B28" s="41"/>
      <c r="C28" s="41"/>
      <c r="D28" s="41"/>
      <c r="E28" s="80"/>
      <c r="F28" s="41"/>
      <c r="G28" s="41"/>
      <c r="H28" s="41"/>
      <c r="I28" s="41"/>
      <c r="J28" s="41"/>
      <c r="K28" s="41"/>
      <c r="L28" s="41"/>
      <c r="M28" s="41"/>
    </row>
    <row r="29" spans="1:13" ht="21" customHeight="1" x14ac:dyDescent="0.45">
      <c r="A29" s="41"/>
      <c r="B29" s="41"/>
      <c r="C29" s="41"/>
      <c r="D29" s="41"/>
      <c r="E29" s="80"/>
      <c r="F29" s="41"/>
      <c r="G29" s="41"/>
      <c r="H29" s="41"/>
      <c r="I29" s="41"/>
      <c r="J29" s="41"/>
      <c r="K29" s="41"/>
      <c r="L29" s="41"/>
      <c r="M29" s="41"/>
    </row>
    <row r="30" spans="1:13" ht="21" customHeight="1" x14ac:dyDescent="0.45">
      <c r="A30" s="41"/>
      <c r="B30" s="41"/>
      <c r="C30" s="41"/>
      <c r="D30" s="41"/>
      <c r="E30" s="80"/>
      <c r="F30" s="41"/>
      <c r="G30" s="41"/>
      <c r="H30" s="41"/>
      <c r="I30" s="41"/>
      <c r="J30" s="41"/>
      <c r="K30" s="41"/>
      <c r="L30" s="41"/>
      <c r="M30" s="41"/>
    </row>
    <row r="31" spans="1:13" ht="21" customHeight="1" x14ac:dyDescent="0.45">
      <c r="A31" s="41"/>
      <c r="B31" s="41"/>
      <c r="C31" s="41"/>
      <c r="D31" s="41"/>
      <c r="E31" s="80"/>
      <c r="F31" s="41"/>
      <c r="G31" s="41"/>
      <c r="H31" s="41"/>
      <c r="I31" s="41"/>
      <c r="J31" s="41"/>
      <c r="K31" s="41"/>
      <c r="L31" s="41"/>
      <c r="M31" s="41"/>
    </row>
    <row r="32" spans="1:13" ht="21" customHeight="1" x14ac:dyDescent="0.45">
      <c r="A32" s="41"/>
      <c r="B32" s="41"/>
      <c r="C32" s="41"/>
      <c r="D32" s="41"/>
      <c r="E32" s="80"/>
      <c r="F32" s="41"/>
      <c r="G32" s="41"/>
      <c r="H32" s="41"/>
      <c r="I32" s="41"/>
      <c r="J32" s="41"/>
      <c r="K32" s="41"/>
      <c r="L32" s="41"/>
      <c r="M32" s="41"/>
    </row>
    <row r="33" spans="1:13" ht="21" customHeight="1" x14ac:dyDescent="0.45">
      <c r="A33" s="41"/>
      <c r="B33" s="41"/>
      <c r="C33" s="41"/>
      <c r="D33" s="41"/>
      <c r="E33" s="80"/>
      <c r="F33" s="41"/>
      <c r="G33" s="41"/>
      <c r="H33" s="41"/>
      <c r="I33" s="41"/>
      <c r="J33" s="41"/>
      <c r="K33" s="41"/>
      <c r="L33" s="41"/>
      <c r="M33" s="41"/>
    </row>
    <row r="34" spans="1:13" ht="21" customHeight="1" x14ac:dyDescent="0.45">
      <c r="A34" s="41"/>
      <c r="B34" s="41"/>
      <c r="C34" s="41"/>
      <c r="D34" s="41"/>
      <c r="E34" s="80"/>
      <c r="F34" s="41"/>
      <c r="G34" s="41"/>
      <c r="H34" s="41"/>
      <c r="I34" s="41"/>
      <c r="J34" s="41"/>
      <c r="K34" s="41"/>
      <c r="L34" s="41"/>
      <c r="M34" s="41"/>
    </row>
    <row r="35" spans="1:13" ht="21" customHeight="1" x14ac:dyDescent="0.45">
      <c r="A35" s="41"/>
      <c r="B35" s="41"/>
      <c r="C35" s="41"/>
      <c r="D35" s="41"/>
      <c r="E35" s="80"/>
      <c r="F35" s="41"/>
      <c r="G35" s="41"/>
      <c r="H35" s="41"/>
      <c r="I35" s="41"/>
      <c r="J35" s="41"/>
      <c r="K35" s="41"/>
      <c r="L35" s="41"/>
      <c r="M35" s="41"/>
    </row>
    <row r="36" spans="1:13" ht="21" customHeight="1" x14ac:dyDescent="0.45">
      <c r="A36" s="41"/>
      <c r="B36" s="41"/>
      <c r="C36" s="41"/>
      <c r="D36" s="41"/>
      <c r="E36" s="80"/>
      <c r="F36" s="41"/>
      <c r="G36" s="41"/>
      <c r="H36" s="41"/>
      <c r="I36" s="41"/>
      <c r="J36" s="41"/>
      <c r="K36" s="41"/>
      <c r="L36" s="41"/>
      <c r="M36" s="41"/>
    </row>
    <row r="37" spans="1:13" ht="21" customHeight="1" x14ac:dyDescent="0.45">
      <c r="A37" s="41"/>
      <c r="B37" s="41"/>
      <c r="C37" s="41"/>
      <c r="D37" s="41"/>
      <c r="E37" s="80"/>
      <c r="F37" s="41"/>
      <c r="G37" s="41"/>
      <c r="H37" s="41"/>
      <c r="I37" s="41"/>
      <c r="J37" s="41"/>
      <c r="K37" s="41"/>
      <c r="L37" s="41"/>
      <c r="M37" s="41"/>
    </row>
    <row r="38" spans="1:13" ht="21" customHeight="1" x14ac:dyDescent="0.45">
      <c r="A38" s="41"/>
      <c r="B38" s="41"/>
      <c r="C38" s="41"/>
      <c r="D38" s="41"/>
      <c r="E38" s="80"/>
      <c r="F38" s="41"/>
      <c r="G38" s="41"/>
      <c r="H38" s="41"/>
      <c r="I38" s="41"/>
      <c r="J38" s="41"/>
      <c r="K38" s="41"/>
      <c r="L38" s="41"/>
      <c r="M38" s="41"/>
    </row>
    <row r="39" spans="1:13" ht="21" customHeight="1" x14ac:dyDescent="0.45">
      <c r="A39" s="41"/>
      <c r="B39" s="41"/>
      <c r="C39" s="41"/>
      <c r="D39" s="41"/>
      <c r="E39" s="80"/>
      <c r="F39" s="41"/>
      <c r="G39" s="41"/>
      <c r="H39" s="41"/>
      <c r="I39" s="41"/>
      <c r="J39" s="41"/>
      <c r="K39" s="41"/>
      <c r="L39" s="41"/>
      <c r="M39" s="41"/>
    </row>
    <row r="40" spans="1:13" ht="21" customHeight="1" x14ac:dyDescent="0.45">
      <c r="A40" s="41"/>
      <c r="B40" s="41"/>
      <c r="C40" s="41"/>
      <c r="D40" s="41"/>
      <c r="E40" s="80"/>
      <c r="F40" s="41"/>
      <c r="G40" s="41"/>
      <c r="H40" s="41"/>
      <c r="I40" s="41"/>
      <c r="J40" s="41"/>
      <c r="K40" s="41"/>
      <c r="L40" s="41"/>
      <c r="M40" s="41"/>
    </row>
    <row r="41" spans="1:13" ht="21" customHeight="1" x14ac:dyDescent="0.45">
      <c r="A41" s="41"/>
      <c r="B41" s="41"/>
      <c r="C41" s="41"/>
      <c r="D41" s="41"/>
      <c r="E41" s="80"/>
      <c r="F41" s="41"/>
      <c r="G41" s="41"/>
      <c r="H41" s="41"/>
      <c r="I41" s="41"/>
      <c r="J41" s="41"/>
      <c r="K41" s="41"/>
      <c r="L41" s="41"/>
      <c r="M41" s="41"/>
    </row>
    <row r="42" spans="1:13" ht="21" customHeight="1" x14ac:dyDescent="0.45">
      <c r="A42" s="41"/>
      <c r="B42" s="41"/>
      <c r="C42" s="41"/>
      <c r="D42" s="41"/>
      <c r="E42" s="80"/>
      <c r="F42" s="41"/>
      <c r="G42" s="41"/>
      <c r="H42" s="41"/>
      <c r="I42" s="41"/>
      <c r="J42" s="41"/>
      <c r="K42" s="41"/>
      <c r="L42" s="41"/>
      <c r="M42" s="41"/>
    </row>
    <row r="43" spans="1:13" ht="21" customHeight="1" x14ac:dyDescent="0.45">
      <c r="A43" s="41"/>
      <c r="B43" s="41"/>
      <c r="C43" s="41"/>
      <c r="D43" s="41"/>
      <c r="E43" s="80"/>
      <c r="F43" s="41"/>
      <c r="G43" s="41"/>
      <c r="H43" s="41"/>
      <c r="I43" s="41"/>
      <c r="J43" s="41"/>
      <c r="K43" s="41"/>
      <c r="L43" s="41"/>
      <c r="M43" s="41"/>
    </row>
    <row r="44" spans="1:13" ht="21" customHeight="1" x14ac:dyDescent="0.45">
      <c r="A44" s="41"/>
      <c r="B44" s="41"/>
      <c r="C44" s="41"/>
      <c r="D44" s="41"/>
      <c r="E44" s="80"/>
      <c r="F44" s="41"/>
      <c r="G44" s="41"/>
      <c r="H44" s="41"/>
      <c r="I44" s="41"/>
      <c r="J44" s="41"/>
      <c r="K44" s="41"/>
      <c r="L44" s="41"/>
      <c r="M44" s="41"/>
    </row>
    <row r="45" spans="1:13" ht="21" customHeight="1" x14ac:dyDescent="0.45">
      <c r="A45" s="41"/>
      <c r="B45" s="41"/>
      <c r="C45" s="41"/>
      <c r="D45" s="41"/>
      <c r="E45" s="80"/>
      <c r="F45" s="41"/>
      <c r="G45" s="41"/>
      <c r="H45" s="41"/>
      <c r="I45" s="41"/>
      <c r="J45" s="41"/>
      <c r="K45" s="41"/>
      <c r="L45" s="41"/>
      <c r="M45" s="41"/>
    </row>
    <row r="46" spans="1:13" ht="21" customHeight="1" x14ac:dyDescent="0.45">
      <c r="A46" s="41"/>
      <c r="B46" s="41"/>
      <c r="C46" s="41"/>
      <c r="D46" s="41"/>
      <c r="E46" s="80"/>
      <c r="F46" s="41"/>
      <c r="G46" s="41"/>
      <c r="H46" s="41"/>
      <c r="I46" s="41"/>
      <c r="J46" s="41"/>
      <c r="K46" s="41"/>
      <c r="L46" s="41"/>
      <c r="M46" s="41"/>
    </row>
    <row r="47" spans="1:13" ht="21" customHeight="1" x14ac:dyDescent="0.45">
      <c r="A47" s="41"/>
      <c r="B47" s="41"/>
      <c r="C47" s="41"/>
      <c r="D47" s="41"/>
      <c r="E47" s="80"/>
      <c r="F47" s="41"/>
      <c r="G47" s="41"/>
      <c r="H47" s="41"/>
      <c r="I47" s="41"/>
      <c r="J47" s="41"/>
      <c r="K47" s="41"/>
      <c r="L47" s="41"/>
      <c r="M47" s="41"/>
    </row>
    <row r="48" spans="1:13" ht="21" customHeight="1" x14ac:dyDescent="0.45">
      <c r="A48" s="41"/>
      <c r="B48" s="41"/>
      <c r="C48" s="41"/>
      <c r="D48" s="41"/>
      <c r="E48" s="80"/>
      <c r="F48" s="41"/>
      <c r="G48" s="41"/>
      <c r="H48" s="41"/>
      <c r="I48" s="41"/>
      <c r="J48" s="41"/>
      <c r="K48" s="41"/>
      <c r="L48" s="41"/>
      <c r="M48" s="41"/>
    </row>
    <row r="49" spans="1:13" ht="21" customHeight="1" x14ac:dyDescent="0.45">
      <c r="A49" s="41"/>
      <c r="B49" s="41"/>
      <c r="C49" s="41"/>
      <c r="D49" s="41"/>
      <c r="E49" s="80"/>
      <c r="F49" s="41"/>
      <c r="G49" s="41"/>
      <c r="H49" s="41"/>
      <c r="I49" s="41"/>
      <c r="J49" s="41"/>
      <c r="K49" s="41"/>
      <c r="L49" s="41"/>
      <c r="M49" s="41"/>
    </row>
    <row r="50" spans="1:13" ht="21" customHeight="1" x14ac:dyDescent="0.45">
      <c r="A50" s="41"/>
      <c r="B50" s="41"/>
      <c r="C50" s="41"/>
      <c r="D50" s="41"/>
      <c r="E50" s="80"/>
      <c r="F50" s="41"/>
      <c r="G50" s="41"/>
      <c r="H50" s="41"/>
      <c r="I50" s="41"/>
      <c r="J50" s="41"/>
      <c r="K50" s="41"/>
      <c r="L50" s="41"/>
      <c r="M50" s="41"/>
    </row>
    <row r="51" spans="1:13" ht="21" customHeight="1" x14ac:dyDescent="0.45">
      <c r="A51" s="41"/>
      <c r="B51" s="41"/>
      <c r="C51" s="41"/>
      <c r="D51" s="41"/>
      <c r="E51" s="80"/>
      <c r="F51" s="41"/>
      <c r="G51" s="41"/>
      <c r="H51" s="41"/>
      <c r="I51" s="41"/>
      <c r="J51" s="41"/>
      <c r="K51" s="41"/>
      <c r="L51" s="41"/>
      <c r="M51" s="41"/>
    </row>
    <row r="52" spans="1:13" ht="21" customHeight="1" x14ac:dyDescent="0.45">
      <c r="A52" s="41"/>
      <c r="B52" s="41"/>
      <c r="C52" s="41"/>
      <c r="D52" s="41"/>
      <c r="E52" s="80"/>
      <c r="F52" s="41"/>
      <c r="G52" s="41"/>
      <c r="H52" s="41"/>
      <c r="I52" s="41"/>
      <c r="J52" s="41"/>
      <c r="K52" s="41"/>
      <c r="L52" s="41"/>
      <c r="M52" s="41"/>
    </row>
    <row r="53" spans="1:13" ht="21" customHeight="1" x14ac:dyDescent="0.45">
      <c r="A53" s="41"/>
      <c r="B53" s="41"/>
      <c r="C53" s="41"/>
      <c r="D53" s="41"/>
      <c r="E53" s="80"/>
      <c r="F53" s="41"/>
      <c r="G53" s="41"/>
      <c r="H53" s="41"/>
      <c r="I53" s="41"/>
      <c r="J53" s="41"/>
      <c r="K53" s="41"/>
      <c r="L53" s="41"/>
      <c r="M53" s="41"/>
    </row>
    <row r="54" spans="1:13" ht="21" customHeight="1" x14ac:dyDescent="0.45">
      <c r="A54" s="41"/>
      <c r="B54" s="41"/>
      <c r="C54" s="41"/>
      <c r="D54" s="41"/>
      <c r="E54" s="80"/>
      <c r="F54" s="41"/>
      <c r="G54" s="41"/>
      <c r="H54" s="41"/>
      <c r="I54" s="41"/>
      <c r="J54" s="41"/>
      <c r="K54" s="41"/>
      <c r="L54" s="41"/>
      <c r="M54" s="41"/>
    </row>
    <row r="55" spans="1:13" ht="21" customHeight="1" x14ac:dyDescent="0.45">
      <c r="A55" s="41"/>
      <c r="B55" s="41"/>
      <c r="C55" s="41"/>
      <c r="D55" s="41"/>
      <c r="E55" s="80"/>
      <c r="F55" s="41"/>
      <c r="G55" s="41"/>
      <c r="H55" s="41"/>
      <c r="I55" s="41"/>
      <c r="J55" s="41"/>
      <c r="K55" s="41"/>
      <c r="L55" s="41"/>
      <c r="M55" s="41"/>
    </row>
    <row r="56" spans="1:13" ht="21" customHeight="1" x14ac:dyDescent="0.45">
      <c r="A56" s="41"/>
      <c r="B56" s="41"/>
      <c r="C56" s="41"/>
      <c r="D56" s="41"/>
      <c r="E56" s="80"/>
      <c r="F56" s="41"/>
      <c r="G56" s="41"/>
      <c r="H56" s="41"/>
      <c r="I56" s="41"/>
      <c r="J56" s="41"/>
      <c r="K56" s="41"/>
      <c r="L56" s="41"/>
      <c r="M56" s="41"/>
    </row>
    <row r="57" spans="1:13" ht="21" customHeight="1" x14ac:dyDescent="0.45">
      <c r="A57" s="41"/>
      <c r="B57" s="41"/>
      <c r="C57" s="41"/>
      <c r="D57" s="41"/>
      <c r="E57" s="80"/>
      <c r="F57" s="41"/>
      <c r="G57" s="41"/>
      <c r="H57" s="41"/>
      <c r="I57" s="41"/>
      <c r="J57" s="41"/>
      <c r="K57" s="41"/>
      <c r="L57" s="41"/>
      <c r="M57" s="41"/>
    </row>
    <row r="58" spans="1:13" ht="21" customHeight="1" x14ac:dyDescent="0.45">
      <c r="A58" s="41"/>
      <c r="B58" s="41"/>
      <c r="C58" s="41"/>
      <c r="D58" s="41"/>
      <c r="E58" s="80"/>
      <c r="F58" s="41"/>
      <c r="G58" s="41"/>
      <c r="H58" s="41"/>
      <c r="I58" s="41"/>
      <c r="J58" s="41"/>
      <c r="K58" s="41"/>
      <c r="L58" s="41"/>
      <c r="M58" s="41"/>
    </row>
    <row r="59" spans="1:13" ht="21" customHeight="1" x14ac:dyDescent="0.45">
      <c r="A59" s="41"/>
      <c r="B59" s="41"/>
      <c r="C59" s="41"/>
      <c r="D59" s="41"/>
      <c r="E59" s="80"/>
      <c r="F59" s="41"/>
      <c r="G59" s="41"/>
      <c r="H59" s="41"/>
      <c r="I59" s="41"/>
      <c r="J59" s="41"/>
      <c r="K59" s="41"/>
      <c r="L59" s="41"/>
      <c r="M59" s="41"/>
    </row>
    <row r="60" spans="1:13" ht="21" customHeight="1" x14ac:dyDescent="0.45">
      <c r="A60" s="41"/>
      <c r="B60" s="41"/>
      <c r="C60" s="41"/>
      <c r="D60" s="41"/>
      <c r="E60" s="80"/>
      <c r="F60" s="41"/>
      <c r="G60" s="41"/>
      <c r="H60" s="41"/>
      <c r="I60" s="41"/>
      <c r="J60" s="41"/>
      <c r="K60" s="41"/>
      <c r="L60" s="41"/>
      <c r="M60" s="41"/>
    </row>
    <row r="61" spans="1:13" ht="21" customHeight="1" x14ac:dyDescent="0.45">
      <c r="A61" s="41"/>
      <c r="B61" s="41"/>
      <c r="C61" s="41"/>
      <c r="D61" s="41"/>
      <c r="E61" s="80"/>
      <c r="F61" s="41"/>
      <c r="G61" s="41"/>
      <c r="H61" s="41"/>
      <c r="I61" s="41"/>
      <c r="J61" s="41"/>
      <c r="K61" s="41"/>
      <c r="L61" s="41"/>
      <c r="M61" s="41"/>
    </row>
    <row r="62" spans="1:13" ht="21" customHeight="1" x14ac:dyDescent="0.45">
      <c r="A62" s="41"/>
      <c r="B62" s="41"/>
      <c r="C62" s="41"/>
      <c r="D62" s="41"/>
      <c r="E62" s="80"/>
      <c r="F62" s="41"/>
      <c r="G62" s="41"/>
      <c r="H62" s="41"/>
      <c r="I62" s="41"/>
      <c r="J62" s="41"/>
      <c r="K62" s="41"/>
      <c r="L62" s="41"/>
      <c r="M62" s="41"/>
    </row>
    <row r="63" spans="1:13" ht="21" customHeight="1" x14ac:dyDescent="0.45">
      <c r="A63" s="41"/>
      <c r="B63" s="41"/>
      <c r="C63" s="41"/>
      <c r="D63" s="41"/>
      <c r="E63" s="80"/>
      <c r="F63" s="41"/>
      <c r="G63" s="41"/>
      <c r="H63" s="41"/>
      <c r="I63" s="41"/>
      <c r="J63" s="41"/>
      <c r="K63" s="41"/>
      <c r="L63" s="41"/>
      <c r="M63" s="41"/>
    </row>
    <row r="64" spans="1:13" ht="21" customHeight="1" x14ac:dyDescent="0.45">
      <c r="A64" s="41"/>
      <c r="B64" s="41"/>
      <c r="C64" s="41"/>
      <c r="D64" s="41"/>
      <c r="E64" s="80"/>
      <c r="F64" s="41"/>
      <c r="G64" s="41"/>
      <c r="H64" s="41"/>
      <c r="I64" s="41"/>
      <c r="J64" s="41"/>
      <c r="K64" s="41"/>
      <c r="L64" s="41"/>
      <c r="M64" s="41"/>
    </row>
    <row r="65" spans="1:13" ht="21" customHeight="1" x14ac:dyDescent="0.45">
      <c r="A65" s="41"/>
      <c r="B65" s="41"/>
      <c r="C65" s="41"/>
      <c r="D65" s="41"/>
      <c r="E65" s="80"/>
      <c r="F65" s="41"/>
      <c r="G65" s="41"/>
      <c r="H65" s="41"/>
      <c r="I65" s="41"/>
      <c r="J65" s="41"/>
      <c r="K65" s="41"/>
      <c r="L65" s="41"/>
      <c r="M65" s="41"/>
    </row>
    <row r="66" spans="1:13" ht="21" customHeight="1" x14ac:dyDescent="0.45">
      <c r="A66" s="41"/>
      <c r="B66" s="41"/>
      <c r="C66" s="41"/>
      <c r="D66" s="41"/>
      <c r="E66" s="80"/>
      <c r="F66" s="41"/>
      <c r="G66" s="41"/>
      <c r="H66" s="41"/>
      <c r="I66" s="41"/>
      <c r="J66" s="41"/>
      <c r="K66" s="41"/>
      <c r="L66" s="41"/>
      <c r="M66" s="41"/>
    </row>
    <row r="67" spans="1:13" ht="21" customHeight="1" x14ac:dyDescent="0.45">
      <c r="A67" s="41"/>
      <c r="B67" s="41"/>
      <c r="C67" s="41"/>
      <c r="D67" s="41"/>
      <c r="E67" s="80"/>
      <c r="F67" s="41"/>
      <c r="G67" s="41"/>
      <c r="H67" s="41"/>
      <c r="I67" s="41"/>
      <c r="J67" s="41"/>
      <c r="K67" s="41"/>
      <c r="L67" s="41"/>
      <c r="M67" s="41"/>
    </row>
    <row r="68" spans="1:13" ht="21" customHeight="1" x14ac:dyDescent="0.45">
      <c r="A68" s="41"/>
      <c r="B68" s="41"/>
      <c r="C68" s="41"/>
      <c r="D68" s="41"/>
      <c r="E68" s="80"/>
      <c r="F68" s="41"/>
      <c r="G68" s="41"/>
      <c r="H68" s="41"/>
      <c r="I68" s="41"/>
      <c r="J68" s="41"/>
      <c r="K68" s="41"/>
      <c r="L68" s="41"/>
      <c r="M68" s="41"/>
    </row>
    <row r="69" spans="1:13" ht="21" customHeight="1" x14ac:dyDescent="0.45">
      <c r="A69" s="41"/>
      <c r="B69" s="41"/>
      <c r="C69" s="41"/>
      <c r="D69" s="41"/>
      <c r="E69" s="80"/>
      <c r="F69" s="41"/>
      <c r="G69" s="41"/>
      <c r="H69" s="41"/>
      <c r="I69" s="41"/>
      <c r="J69" s="41"/>
      <c r="K69" s="41"/>
      <c r="L69" s="41"/>
      <c r="M69" s="41"/>
    </row>
    <row r="70" spans="1:13" ht="21" customHeight="1" x14ac:dyDescent="0.45">
      <c r="A70" s="41"/>
      <c r="B70" s="41"/>
      <c r="C70" s="41"/>
      <c r="D70" s="41"/>
      <c r="E70" s="80"/>
      <c r="F70" s="41"/>
      <c r="G70" s="41"/>
      <c r="H70" s="41"/>
      <c r="I70" s="41"/>
      <c r="J70" s="41"/>
      <c r="K70" s="41"/>
      <c r="L70" s="41"/>
      <c r="M70" s="41"/>
    </row>
    <row r="71" spans="1:13" ht="21" customHeight="1" x14ac:dyDescent="0.45">
      <c r="A71" s="41"/>
      <c r="B71" s="41"/>
      <c r="C71" s="41"/>
      <c r="D71" s="41"/>
      <c r="E71" s="80"/>
      <c r="F71" s="41"/>
      <c r="G71" s="41"/>
      <c r="H71" s="41"/>
      <c r="I71" s="41"/>
      <c r="J71" s="41"/>
      <c r="K71" s="41"/>
      <c r="L71" s="41"/>
      <c r="M71" s="41"/>
    </row>
    <row r="72" spans="1:13" ht="21" customHeight="1" x14ac:dyDescent="0.45">
      <c r="A72" s="41"/>
      <c r="B72" s="41"/>
      <c r="C72" s="41"/>
      <c r="D72" s="41"/>
      <c r="E72" s="80"/>
      <c r="F72" s="41"/>
      <c r="G72" s="41"/>
      <c r="H72" s="41"/>
      <c r="I72" s="41"/>
      <c r="J72" s="41"/>
      <c r="K72" s="41"/>
      <c r="L72" s="41"/>
      <c r="M72" s="41"/>
    </row>
    <row r="73" spans="1:13" ht="21" customHeight="1" x14ac:dyDescent="0.45">
      <c r="A73" s="41"/>
      <c r="B73" s="41"/>
      <c r="C73" s="41"/>
      <c r="D73" s="41"/>
      <c r="E73" s="80"/>
      <c r="F73" s="41"/>
      <c r="G73" s="41"/>
      <c r="H73" s="41"/>
      <c r="I73" s="41"/>
      <c r="J73" s="41"/>
      <c r="K73" s="41"/>
      <c r="L73" s="41"/>
      <c r="M73" s="41"/>
    </row>
    <row r="74" spans="1:13" ht="21" customHeight="1" x14ac:dyDescent="0.45">
      <c r="A74" s="41"/>
      <c r="B74" s="41"/>
      <c r="C74" s="41"/>
      <c r="D74" s="41"/>
      <c r="E74" s="80"/>
      <c r="F74" s="41"/>
      <c r="G74" s="41"/>
      <c r="H74" s="41"/>
      <c r="I74" s="41"/>
      <c r="J74" s="41"/>
      <c r="K74" s="41"/>
      <c r="L74" s="41"/>
      <c r="M74" s="41"/>
    </row>
    <row r="75" spans="1:13" ht="21" customHeight="1" x14ac:dyDescent="0.45">
      <c r="A75" s="41"/>
      <c r="B75" s="41"/>
      <c r="C75" s="41"/>
      <c r="D75" s="41"/>
      <c r="E75" s="80"/>
      <c r="F75" s="41"/>
      <c r="G75" s="41"/>
      <c r="H75" s="41"/>
      <c r="I75" s="41"/>
      <c r="J75" s="41"/>
      <c r="K75" s="41"/>
      <c r="L75" s="41"/>
      <c r="M75" s="41"/>
    </row>
    <row r="76" spans="1:13" ht="21" customHeight="1" x14ac:dyDescent="0.45">
      <c r="A76" s="41"/>
      <c r="B76" s="41"/>
      <c r="C76" s="41"/>
      <c r="D76" s="41"/>
      <c r="E76" s="80"/>
      <c r="F76" s="41"/>
      <c r="G76" s="41"/>
      <c r="H76" s="41"/>
      <c r="I76" s="41"/>
      <c r="J76" s="41"/>
      <c r="K76" s="41"/>
      <c r="L76" s="41"/>
      <c r="M76" s="41"/>
    </row>
    <row r="77" spans="1:13" ht="21" customHeight="1" x14ac:dyDescent="0.45">
      <c r="A77" s="41"/>
      <c r="B77" s="41"/>
      <c r="C77" s="41"/>
      <c r="D77" s="41"/>
      <c r="E77" s="80"/>
      <c r="F77" s="41"/>
      <c r="G77" s="41"/>
      <c r="H77" s="41"/>
      <c r="I77" s="41"/>
      <c r="J77" s="41"/>
      <c r="K77" s="41"/>
      <c r="L77" s="41"/>
      <c r="M77" s="41"/>
    </row>
    <row r="78" spans="1:13" ht="21" customHeight="1" x14ac:dyDescent="0.45">
      <c r="A78" s="41"/>
      <c r="B78" s="41"/>
      <c r="C78" s="41"/>
      <c r="D78" s="41"/>
      <c r="E78" s="80"/>
      <c r="F78" s="41"/>
      <c r="G78" s="41"/>
      <c r="H78" s="41"/>
      <c r="I78" s="41"/>
      <c r="J78" s="41"/>
      <c r="K78" s="41"/>
      <c r="L78" s="41"/>
      <c r="M78" s="41"/>
    </row>
    <row r="79" spans="1:13" ht="21" customHeight="1" x14ac:dyDescent="0.45">
      <c r="A79" s="41"/>
      <c r="B79" s="41"/>
      <c r="C79" s="41"/>
      <c r="D79" s="41"/>
      <c r="E79" s="80"/>
      <c r="F79" s="41"/>
      <c r="G79" s="41"/>
      <c r="H79" s="41"/>
      <c r="I79" s="41"/>
      <c r="J79" s="41"/>
      <c r="K79" s="41"/>
      <c r="L79" s="41"/>
      <c r="M79" s="41"/>
    </row>
    <row r="80" spans="1:13" ht="21" customHeight="1" x14ac:dyDescent="0.45">
      <c r="A80" s="41"/>
      <c r="B80" s="41"/>
      <c r="C80" s="41"/>
      <c r="D80" s="41"/>
      <c r="E80" s="80"/>
      <c r="F80" s="41"/>
      <c r="G80" s="41"/>
      <c r="H80" s="41"/>
      <c r="I80" s="41"/>
      <c r="J80" s="41"/>
      <c r="K80" s="41"/>
      <c r="L80" s="41"/>
      <c r="M80" s="41"/>
    </row>
    <row r="81" spans="1:13" ht="21" customHeight="1" x14ac:dyDescent="0.45">
      <c r="A81" s="41"/>
      <c r="B81" s="41"/>
      <c r="C81" s="41"/>
      <c r="D81" s="41"/>
      <c r="E81" s="80"/>
      <c r="F81" s="41"/>
      <c r="G81" s="41"/>
      <c r="H81" s="41"/>
      <c r="I81" s="41"/>
      <c r="J81" s="41"/>
      <c r="K81" s="41"/>
      <c r="L81" s="41"/>
      <c r="M81" s="41"/>
    </row>
    <row r="82" spans="1:13" ht="21" customHeight="1" x14ac:dyDescent="0.45">
      <c r="A82" s="41"/>
      <c r="B82" s="41"/>
      <c r="C82" s="41"/>
      <c r="D82" s="41"/>
      <c r="E82" s="80"/>
      <c r="F82" s="41"/>
      <c r="G82" s="41"/>
      <c r="H82" s="41"/>
      <c r="I82" s="41"/>
      <c r="J82" s="41"/>
      <c r="K82" s="41"/>
      <c r="L82" s="41"/>
      <c r="M82" s="41"/>
    </row>
    <row r="83" spans="1:13" ht="21" customHeight="1" x14ac:dyDescent="0.45">
      <c r="A83" s="41"/>
      <c r="B83" s="41"/>
      <c r="C83" s="41"/>
      <c r="D83" s="41"/>
      <c r="E83" s="80"/>
      <c r="F83" s="41"/>
      <c r="G83" s="41"/>
      <c r="H83" s="41"/>
      <c r="I83" s="41"/>
      <c r="J83" s="41"/>
      <c r="K83" s="41"/>
      <c r="L83" s="41"/>
      <c r="M83" s="41"/>
    </row>
    <row r="84" spans="1:13" ht="21" customHeight="1" x14ac:dyDescent="0.45">
      <c r="A84" s="41"/>
      <c r="B84" s="41"/>
      <c r="C84" s="41"/>
      <c r="D84" s="41"/>
      <c r="E84" s="80"/>
      <c r="F84" s="41"/>
      <c r="G84" s="41"/>
      <c r="H84" s="41"/>
      <c r="I84" s="41"/>
      <c r="J84" s="41"/>
      <c r="K84" s="41"/>
      <c r="L84" s="41"/>
      <c r="M84" s="41"/>
    </row>
    <row r="85" spans="1:13" ht="21" customHeight="1" x14ac:dyDescent="0.45">
      <c r="A85" s="41"/>
      <c r="B85" s="41"/>
      <c r="C85" s="41"/>
      <c r="D85" s="41"/>
      <c r="E85" s="80"/>
      <c r="F85" s="41"/>
      <c r="G85" s="41"/>
      <c r="H85" s="41"/>
      <c r="I85" s="41"/>
      <c r="J85" s="41"/>
      <c r="K85" s="41"/>
      <c r="L85" s="41"/>
      <c r="M85" s="41"/>
    </row>
    <row r="86" spans="1:13" ht="21" customHeight="1" x14ac:dyDescent="0.45">
      <c r="A86" s="41"/>
      <c r="B86" s="41"/>
      <c r="C86" s="41"/>
      <c r="D86" s="41"/>
      <c r="E86" s="80"/>
      <c r="F86" s="41"/>
      <c r="G86" s="41"/>
      <c r="H86" s="41"/>
      <c r="I86" s="41"/>
      <c r="J86" s="41"/>
      <c r="K86" s="41"/>
      <c r="L86" s="41"/>
      <c r="M86" s="41"/>
    </row>
    <row r="87" spans="1:13" ht="21" customHeight="1" x14ac:dyDescent="0.45">
      <c r="A87" s="41"/>
      <c r="B87" s="41"/>
      <c r="C87" s="41"/>
      <c r="D87" s="41"/>
      <c r="E87" s="80"/>
      <c r="F87" s="41"/>
      <c r="G87" s="41"/>
      <c r="H87" s="41"/>
      <c r="I87" s="41"/>
      <c r="J87" s="41"/>
      <c r="K87" s="41"/>
      <c r="L87" s="41"/>
      <c r="M87" s="41"/>
    </row>
    <row r="88" spans="1:13" ht="21" customHeight="1" x14ac:dyDescent="0.45">
      <c r="A88" s="41"/>
      <c r="B88" s="41"/>
      <c r="C88" s="41"/>
      <c r="D88" s="41"/>
      <c r="E88" s="80"/>
      <c r="F88" s="41"/>
      <c r="G88" s="41"/>
      <c r="H88" s="41"/>
      <c r="I88" s="41"/>
      <c r="J88" s="41"/>
      <c r="K88" s="41"/>
      <c r="L88" s="41"/>
      <c r="M88" s="41"/>
    </row>
    <row r="89" spans="1:13" ht="21" customHeight="1" x14ac:dyDescent="0.45">
      <c r="A89" s="41"/>
      <c r="B89" s="41"/>
      <c r="C89" s="41"/>
      <c r="D89" s="41"/>
      <c r="E89" s="80"/>
      <c r="F89" s="41"/>
      <c r="G89" s="41"/>
      <c r="H89" s="41"/>
      <c r="I89" s="41"/>
      <c r="J89" s="41"/>
      <c r="K89" s="41"/>
      <c r="L89" s="41"/>
      <c r="M89" s="41"/>
    </row>
    <row r="90" spans="1:13" ht="21" customHeight="1" x14ac:dyDescent="0.45">
      <c r="A90" s="41"/>
      <c r="B90" s="41"/>
      <c r="C90" s="41"/>
      <c r="D90" s="41"/>
      <c r="E90" s="80"/>
      <c r="F90" s="41"/>
      <c r="G90" s="41"/>
      <c r="H90" s="41"/>
      <c r="I90" s="41"/>
      <c r="J90" s="41"/>
      <c r="K90" s="41"/>
      <c r="L90" s="41"/>
      <c r="M90" s="41"/>
    </row>
    <row r="91" spans="1:13" ht="21" customHeight="1" x14ac:dyDescent="0.45">
      <c r="A91" s="41"/>
      <c r="B91" s="41"/>
      <c r="C91" s="41"/>
      <c r="D91" s="41"/>
      <c r="E91" s="80"/>
      <c r="F91" s="41"/>
      <c r="G91" s="41"/>
      <c r="H91" s="41"/>
      <c r="I91" s="41"/>
      <c r="J91" s="41"/>
      <c r="K91" s="41"/>
      <c r="L91" s="41"/>
      <c r="M91" s="41"/>
    </row>
    <row r="92" spans="1:13" ht="21" customHeight="1" x14ac:dyDescent="0.45">
      <c r="A92" s="41"/>
      <c r="B92" s="41"/>
      <c r="C92" s="41"/>
      <c r="D92" s="41"/>
      <c r="E92" s="80"/>
      <c r="F92" s="41"/>
      <c r="G92" s="41"/>
      <c r="H92" s="41"/>
      <c r="I92" s="41"/>
      <c r="J92" s="41"/>
      <c r="K92" s="41"/>
      <c r="L92" s="41"/>
      <c r="M92" s="41"/>
    </row>
    <row r="93" spans="1:13" ht="21" customHeight="1" x14ac:dyDescent="0.45">
      <c r="A93" s="41"/>
      <c r="B93" s="41"/>
      <c r="C93" s="41"/>
      <c r="D93" s="41"/>
      <c r="E93" s="80"/>
      <c r="F93" s="41"/>
      <c r="G93" s="41"/>
      <c r="H93" s="41"/>
      <c r="I93" s="41"/>
      <c r="J93" s="41"/>
      <c r="K93" s="41"/>
      <c r="L93" s="41"/>
      <c r="M93" s="41"/>
    </row>
    <row r="94" spans="1:13" ht="21" customHeight="1" x14ac:dyDescent="0.45">
      <c r="A94" s="41"/>
      <c r="B94" s="41"/>
      <c r="C94" s="41"/>
      <c r="D94" s="41"/>
      <c r="E94" s="80"/>
      <c r="F94" s="41"/>
      <c r="G94" s="41"/>
      <c r="H94" s="41"/>
      <c r="I94" s="41"/>
      <c r="J94" s="41"/>
      <c r="K94" s="41"/>
      <c r="L94" s="41"/>
      <c r="M94" s="41"/>
    </row>
    <row r="95" spans="1:13" ht="21" customHeight="1" x14ac:dyDescent="0.45">
      <c r="A95" s="41"/>
      <c r="B95" s="41"/>
      <c r="C95" s="41"/>
      <c r="D95" s="41"/>
      <c r="E95" s="80"/>
      <c r="F95" s="41"/>
      <c r="G95" s="41"/>
      <c r="H95" s="41"/>
      <c r="I95" s="41"/>
      <c r="J95" s="41"/>
      <c r="K95" s="41"/>
      <c r="L95" s="41"/>
      <c r="M95" s="41"/>
    </row>
    <row r="96" spans="1:13" ht="21" customHeight="1" x14ac:dyDescent="0.45">
      <c r="A96" s="41"/>
      <c r="B96" s="41"/>
      <c r="C96" s="41"/>
      <c r="D96" s="41"/>
      <c r="E96" s="80"/>
      <c r="F96" s="41"/>
      <c r="G96" s="41"/>
      <c r="H96" s="41"/>
      <c r="I96" s="41"/>
      <c r="J96" s="41"/>
      <c r="K96" s="41"/>
      <c r="L96" s="41"/>
      <c r="M96" s="41"/>
    </row>
    <row r="97" spans="1:13" ht="21" customHeight="1" x14ac:dyDescent="0.45">
      <c r="A97" s="41"/>
      <c r="B97" s="41"/>
      <c r="C97" s="41"/>
      <c r="D97" s="41"/>
      <c r="E97" s="80"/>
      <c r="F97" s="41"/>
      <c r="G97" s="41"/>
      <c r="H97" s="41"/>
      <c r="I97" s="41"/>
      <c r="J97" s="41"/>
      <c r="K97" s="41"/>
      <c r="L97" s="41"/>
      <c r="M97" s="41"/>
    </row>
    <row r="98" spans="1:13" ht="21" customHeight="1" x14ac:dyDescent="0.45">
      <c r="A98" s="41"/>
      <c r="B98" s="41"/>
      <c r="C98" s="41"/>
      <c r="D98" s="41"/>
      <c r="E98" s="80"/>
      <c r="F98" s="41"/>
      <c r="G98" s="41"/>
      <c r="H98" s="41"/>
      <c r="I98" s="41"/>
      <c r="J98" s="41"/>
      <c r="K98" s="41"/>
      <c r="L98" s="41"/>
      <c r="M98" s="41"/>
    </row>
    <row r="99" spans="1:13" ht="21" customHeight="1" x14ac:dyDescent="0.45">
      <c r="A99" s="41"/>
      <c r="B99" s="41"/>
      <c r="C99" s="41"/>
      <c r="D99" s="41"/>
      <c r="E99" s="80"/>
      <c r="F99" s="41"/>
      <c r="G99" s="41"/>
      <c r="H99" s="41"/>
      <c r="I99" s="41"/>
      <c r="J99" s="41"/>
      <c r="K99" s="41"/>
      <c r="L99" s="41"/>
      <c r="M99" s="41"/>
    </row>
    <row r="100" spans="1:13" ht="21" customHeight="1" x14ac:dyDescent="0.45">
      <c r="A100" s="41"/>
      <c r="B100" s="41"/>
      <c r="C100" s="41"/>
      <c r="D100" s="41"/>
      <c r="E100" s="80"/>
      <c r="F100" s="41"/>
      <c r="G100" s="41"/>
      <c r="H100" s="41"/>
      <c r="I100" s="41"/>
      <c r="J100" s="41"/>
      <c r="K100" s="41"/>
      <c r="L100" s="41"/>
      <c r="M100" s="41"/>
    </row>
    <row r="101" spans="1:13" ht="21" customHeight="1" x14ac:dyDescent="0.45">
      <c r="A101" s="41"/>
      <c r="B101" s="41"/>
      <c r="C101" s="41"/>
      <c r="D101" s="41"/>
      <c r="E101" s="80"/>
      <c r="F101" s="41"/>
      <c r="G101" s="41"/>
      <c r="H101" s="41"/>
      <c r="I101" s="41"/>
      <c r="J101" s="41"/>
      <c r="K101" s="41"/>
      <c r="L101" s="41"/>
      <c r="M101" s="41"/>
    </row>
    <row r="102" spans="1:13" ht="21" customHeight="1" x14ac:dyDescent="0.45">
      <c r="A102" s="41"/>
      <c r="B102" s="41"/>
      <c r="C102" s="41"/>
      <c r="D102" s="41"/>
      <c r="E102" s="80"/>
      <c r="F102" s="41"/>
      <c r="G102" s="41"/>
      <c r="H102" s="41"/>
      <c r="I102" s="41"/>
      <c r="J102" s="41"/>
      <c r="K102" s="41"/>
      <c r="L102" s="41"/>
      <c r="M102" s="41"/>
    </row>
    <row r="103" spans="1:13" ht="21" customHeight="1" x14ac:dyDescent="0.45">
      <c r="A103" s="41"/>
      <c r="B103" s="41"/>
      <c r="C103" s="41"/>
      <c r="D103" s="41"/>
      <c r="E103" s="80"/>
      <c r="F103" s="41"/>
      <c r="G103" s="41"/>
      <c r="H103" s="41"/>
      <c r="I103" s="41"/>
      <c r="J103" s="41"/>
      <c r="K103" s="41"/>
      <c r="L103" s="41"/>
      <c r="M103" s="41"/>
    </row>
    <row r="104" spans="1:13" ht="21" customHeight="1" x14ac:dyDescent="0.45">
      <c r="A104" s="41"/>
      <c r="B104" s="41"/>
      <c r="C104" s="41"/>
      <c r="D104" s="41"/>
      <c r="E104" s="80"/>
      <c r="F104" s="41"/>
      <c r="G104" s="41"/>
      <c r="H104" s="41"/>
      <c r="I104" s="41"/>
      <c r="J104" s="41"/>
      <c r="K104" s="41"/>
      <c r="L104" s="41"/>
      <c r="M104" s="41"/>
    </row>
    <row r="105" spans="1:13" ht="21" customHeight="1" x14ac:dyDescent="0.45">
      <c r="A105" s="41"/>
      <c r="B105" s="41"/>
      <c r="C105" s="41"/>
      <c r="D105" s="41"/>
      <c r="E105" s="80"/>
      <c r="F105" s="41"/>
      <c r="G105" s="41"/>
      <c r="H105" s="41"/>
      <c r="I105" s="41"/>
      <c r="J105" s="41"/>
      <c r="K105" s="41"/>
      <c r="L105" s="41"/>
      <c r="M105" s="41"/>
    </row>
    <row r="106" spans="1:13" ht="21" customHeight="1" x14ac:dyDescent="0.45">
      <c r="A106" s="41"/>
      <c r="B106" s="41"/>
      <c r="C106" s="41"/>
      <c r="D106" s="41"/>
      <c r="E106" s="80"/>
      <c r="F106" s="41"/>
      <c r="G106" s="41"/>
      <c r="H106" s="41"/>
      <c r="I106" s="41"/>
      <c r="J106" s="41"/>
      <c r="K106" s="41"/>
      <c r="L106" s="41"/>
      <c r="M106" s="41"/>
    </row>
    <row r="107" spans="1:13" ht="21" customHeight="1" x14ac:dyDescent="0.45">
      <c r="A107" s="41"/>
      <c r="B107" s="41"/>
      <c r="C107" s="41"/>
      <c r="D107" s="41"/>
      <c r="E107" s="80"/>
      <c r="F107" s="41"/>
      <c r="G107" s="41"/>
      <c r="H107" s="41"/>
      <c r="I107" s="41"/>
      <c r="J107" s="41"/>
      <c r="K107" s="41"/>
      <c r="L107" s="41"/>
      <c r="M107" s="41"/>
    </row>
    <row r="108" spans="1:13" ht="21" customHeight="1" x14ac:dyDescent="0.45">
      <c r="A108" s="41"/>
      <c r="B108" s="41"/>
      <c r="C108" s="41"/>
      <c r="D108" s="41"/>
      <c r="E108" s="80"/>
      <c r="F108" s="41"/>
      <c r="G108" s="41"/>
      <c r="H108" s="41"/>
      <c r="I108" s="41"/>
      <c r="J108" s="41"/>
      <c r="K108" s="41"/>
      <c r="L108" s="41"/>
      <c r="M108" s="41"/>
    </row>
    <row r="109" spans="1:13" ht="21" customHeight="1" x14ac:dyDescent="0.45">
      <c r="A109" s="41"/>
      <c r="B109" s="41"/>
      <c r="C109" s="41"/>
      <c r="D109" s="41"/>
      <c r="E109" s="80"/>
      <c r="F109" s="41"/>
      <c r="G109" s="41"/>
      <c r="H109" s="41"/>
      <c r="I109" s="41"/>
      <c r="J109" s="41"/>
      <c r="K109" s="41"/>
      <c r="L109" s="41"/>
      <c r="M109" s="41"/>
    </row>
    <row r="110" spans="1:13" ht="21" customHeight="1" x14ac:dyDescent="0.45">
      <c r="A110" s="41"/>
      <c r="B110" s="41"/>
      <c r="C110" s="41"/>
      <c r="D110" s="41"/>
      <c r="E110" s="80"/>
      <c r="F110" s="41"/>
      <c r="G110" s="41"/>
      <c r="H110" s="41"/>
      <c r="I110" s="41"/>
      <c r="J110" s="41"/>
      <c r="K110" s="41"/>
      <c r="L110" s="41"/>
      <c r="M110" s="41"/>
    </row>
    <row r="111" spans="1:13" ht="21" customHeight="1" x14ac:dyDescent="0.45">
      <c r="A111" s="41"/>
      <c r="B111" s="41"/>
      <c r="C111" s="41"/>
      <c r="D111" s="41"/>
      <c r="E111" s="80"/>
      <c r="F111" s="41"/>
      <c r="G111" s="41"/>
      <c r="H111" s="41"/>
      <c r="I111" s="41"/>
      <c r="J111" s="41"/>
      <c r="K111" s="41"/>
      <c r="L111" s="41"/>
      <c r="M111" s="41"/>
    </row>
    <row r="112" spans="1:13" ht="21" customHeight="1" x14ac:dyDescent="0.45">
      <c r="A112" s="41"/>
      <c r="B112" s="41"/>
      <c r="C112" s="41"/>
      <c r="D112" s="41"/>
      <c r="E112" s="80"/>
      <c r="F112" s="41"/>
      <c r="G112" s="41"/>
      <c r="H112" s="41"/>
      <c r="I112" s="41"/>
      <c r="J112" s="41"/>
      <c r="K112" s="41"/>
      <c r="L112" s="41"/>
      <c r="M112" s="41"/>
    </row>
    <row r="113" spans="1:13" ht="21" customHeight="1" x14ac:dyDescent="0.45">
      <c r="A113" s="41"/>
      <c r="B113" s="41"/>
      <c r="C113" s="41"/>
      <c r="D113" s="41"/>
      <c r="E113" s="80"/>
      <c r="F113" s="41"/>
      <c r="G113" s="41"/>
      <c r="H113" s="41"/>
      <c r="I113" s="41"/>
      <c r="J113" s="41"/>
      <c r="K113" s="41"/>
      <c r="L113" s="41"/>
      <c r="M113" s="41"/>
    </row>
    <row r="114" spans="1:13" ht="21" customHeight="1" x14ac:dyDescent="0.45">
      <c r="A114" s="41"/>
      <c r="B114" s="41"/>
      <c r="C114" s="41"/>
      <c r="D114" s="41"/>
      <c r="E114" s="80"/>
      <c r="F114" s="41"/>
      <c r="G114" s="41"/>
      <c r="H114" s="41"/>
      <c r="I114" s="41"/>
      <c r="J114" s="41"/>
      <c r="K114" s="41"/>
      <c r="L114" s="41"/>
      <c r="M114" s="41"/>
    </row>
    <row r="115" spans="1:13" ht="21" customHeight="1" x14ac:dyDescent="0.45">
      <c r="A115" s="41"/>
      <c r="B115" s="41"/>
      <c r="C115" s="41"/>
      <c r="D115" s="41"/>
      <c r="E115" s="80"/>
      <c r="F115" s="41"/>
      <c r="G115" s="41"/>
      <c r="H115" s="41"/>
      <c r="I115" s="41"/>
      <c r="J115" s="41"/>
      <c r="K115" s="41"/>
      <c r="L115" s="41"/>
      <c r="M115" s="41"/>
    </row>
    <row r="116" spans="1:13" ht="21" customHeight="1" x14ac:dyDescent="0.45">
      <c r="A116" s="41"/>
      <c r="B116" s="41"/>
      <c r="C116" s="41"/>
      <c r="D116" s="41"/>
      <c r="E116" s="80"/>
      <c r="F116" s="41"/>
      <c r="G116" s="41"/>
      <c r="H116" s="41"/>
      <c r="I116" s="41"/>
      <c r="J116" s="41"/>
      <c r="K116" s="41"/>
      <c r="L116" s="41"/>
      <c r="M116" s="41"/>
    </row>
    <row r="117" spans="1:13" ht="21" customHeight="1" x14ac:dyDescent="0.45">
      <c r="A117" s="41"/>
      <c r="B117" s="41"/>
      <c r="C117" s="41"/>
      <c r="D117" s="41"/>
      <c r="E117" s="80"/>
      <c r="F117" s="41"/>
      <c r="G117" s="41"/>
      <c r="H117" s="41"/>
      <c r="I117" s="41"/>
      <c r="J117" s="41"/>
      <c r="K117" s="41"/>
      <c r="L117" s="41"/>
      <c r="M117" s="41"/>
    </row>
    <row r="118" spans="1:13" ht="21" customHeight="1" x14ac:dyDescent="0.45">
      <c r="A118" s="41"/>
      <c r="B118" s="41"/>
      <c r="C118" s="41"/>
      <c r="D118" s="41"/>
      <c r="E118" s="80"/>
      <c r="F118" s="41"/>
      <c r="G118" s="41"/>
      <c r="H118" s="41"/>
      <c r="I118" s="41"/>
      <c r="J118" s="41"/>
      <c r="K118" s="41"/>
      <c r="L118" s="41"/>
      <c r="M118" s="41"/>
    </row>
    <row r="119" spans="1:13" ht="21" customHeight="1" x14ac:dyDescent="0.45">
      <c r="A119" s="41"/>
      <c r="B119" s="41"/>
      <c r="C119" s="41"/>
      <c r="D119" s="41"/>
      <c r="E119" s="80"/>
      <c r="F119" s="41"/>
      <c r="G119" s="41"/>
      <c r="H119" s="41"/>
      <c r="I119" s="41"/>
      <c r="J119" s="41"/>
      <c r="K119" s="41"/>
      <c r="L119" s="41"/>
      <c r="M119" s="41"/>
    </row>
    <row r="120" spans="1:13" ht="21" customHeight="1" x14ac:dyDescent="0.45">
      <c r="A120" s="41"/>
      <c r="B120" s="41"/>
      <c r="C120" s="41"/>
      <c r="D120" s="41"/>
      <c r="E120" s="80"/>
      <c r="F120" s="41"/>
      <c r="G120" s="41"/>
      <c r="H120" s="41"/>
      <c r="I120" s="41"/>
      <c r="J120" s="41"/>
      <c r="K120" s="41"/>
      <c r="L120" s="41"/>
      <c r="M120" s="41"/>
    </row>
    <row r="121" spans="1:13" ht="21" customHeight="1" x14ac:dyDescent="0.45">
      <c r="A121" s="41"/>
      <c r="B121" s="41"/>
      <c r="C121" s="41"/>
      <c r="D121" s="41"/>
      <c r="E121" s="80"/>
      <c r="F121" s="41"/>
      <c r="G121" s="41"/>
      <c r="H121" s="41"/>
      <c r="I121" s="41"/>
      <c r="J121" s="41"/>
      <c r="K121" s="41"/>
      <c r="L121" s="41"/>
      <c r="M121" s="41"/>
    </row>
    <row r="122" spans="1:13" ht="21" customHeight="1" x14ac:dyDescent="0.45">
      <c r="A122" s="41"/>
      <c r="B122" s="41"/>
      <c r="C122" s="41"/>
      <c r="D122" s="41"/>
      <c r="E122" s="80"/>
      <c r="F122" s="41"/>
      <c r="G122" s="41"/>
      <c r="H122" s="41"/>
      <c r="I122" s="41"/>
      <c r="J122" s="41"/>
      <c r="K122" s="41"/>
      <c r="L122" s="41"/>
      <c r="M122" s="41"/>
    </row>
    <row r="123" spans="1:13" ht="21" customHeight="1" x14ac:dyDescent="0.45">
      <c r="A123" s="41"/>
      <c r="B123" s="41"/>
      <c r="C123" s="41"/>
      <c r="D123" s="41"/>
      <c r="E123" s="80"/>
      <c r="F123" s="41"/>
      <c r="G123" s="41"/>
      <c r="H123" s="41"/>
      <c r="I123" s="41"/>
      <c r="J123" s="41"/>
      <c r="K123" s="41"/>
      <c r="L123" s="41"/>
      <c r="M123" s="41"/>
    </row>
    <row r="124" spans="1:13" ht="21" customHeight="1" x14ac:dyDescent="0.45">
      <c r="A124" s="41"/>
      <c r="B124" s="41"/>
      <c r="C124" s="41"/>
      <c r="D124" s="41"/>
      <c r="E124" s="80"/>
      <c r="F124" s="41"/>
      <c r="G124" s="41"/>
      <c r="H124" s="41"/>
      <c r="I124" s="41"/>
      <c r="J124" s="41"/>
      <c r="K124" s="41"/>
      <c r="L124" s="41"/>
      <c r="M124" s="41"/>
    </row>
    <row r="125" spans="1:13" ht="21" customHeight="1" x14ac:dyDescent="0.45">
      <c r="A125" s="41"/>
      <c r="B125" s="41"/>
      <c r="C125" s="41"/>
      <c r="D125" s="41"/>
      <c r="E125" s="80"/>
      <c r="F125" s="41"/>
      <c r="G125" s="41"/>
      <c r="H125" s="41"/>
      <c r="I125" s="41"/>
      <c r="J125" s="41"/>
      <c r="K125" s="41"/>
      <c r="L125" s="41"/>
      <c r="M125" s="41"/>
    </row>
    <row r="126" spans="1:13" ht="21" customHeight="1" x14ac:dyDescent="0.45">
      <c r="A126" s="41"/>
      <c r="B126" s="41"/>
      <c r="C126" s="41"/>
      <c r="D126" s="41"/>
      <c r="E126" s="80"/>
      <c r="F126" s="41"/>
      <c r="G126" s="41"/>
      <c r="H126" s="41"/>
      <c r="I126" s="41"/>
      <c r="J126" s="41"/>
      <c r="K126" s="41"/>
      <c r="L126" s="41"/>
      <c r="M126" s="41"/>
    </row>
    <row r="127" spans="1:13" ht="21" customHeight="1" x14ac:dyDescent="0.45">
      <c r="A127" s="41"/>
      <c r="B127" s="41"/>
      <c r="C127" s="41"/>
      <c r="D127" s="41"/>
      <c r="E127" s="80"/>
      <c r="F127" s="41"/>
      <c r="G127" s="41"/>
      <c r="H127" s="41"/>
      <c r="I127" s="41"/>
      <c r="J127" s="41"/>
      <c r="K127" s="41"/>
      <c r="L127" s="41"/>
      <c r="M127" s="41"/>
    </row>
    <row r="128" spans="1:13" ht="21" customHeight="1" x14ac:dyDescent="0.45">
      <c r="A128" s="41"/>
      <c r="B128" s="41"/>
      <c r="C128" s="41"/>
      <c r="D128" s="41"/>
      <c r="E128" s="80"/>
      <c r="F128" s="41"/>
      <c r="G128" s="41"/>
      <c r="H128" s="41"/>
      <c r="I128" s="41"/>
      <c r="J128" s="41"/>
      <c r="K128" s="41"/>
      <c r="L128" s="41"/>
      <c r="M128" s="41"/>
    </row>
    <row r="129" spans="1:13" ht="21" customHeight="1" x14ac:dyDescent="0.45">
      <c r="A129" s="41"/>
      <c r="B129" s="41"/>
      <c r="C129" s="41"/>
      <c r="D129" s="41"/>
      <c r="E129" s="80"/>
      <c r="F129" s="41"/>
      <c r="G129" s="41"/>
      <c r="H129" s="41"/>
      <c r="I129" s="41"/>
      <c r="J129" s="41"/>
      <c r="K129" s="41"/>
      <c r="L129" s="41"/>
      <c r="M129" s="41"/>
    </row>
    <row r="130" spans="1:13" ht="21" customHeight="1" x14ac:dyDescent="0.45">
      <c r="A130" s="41"/>
      <c r="B130" s="41"/>
      <c r="C130" s="41"/>
      <c r="D130" s="41"/>
      <c r="E130" s="80"/>
      <c r="F130" s="41"/>
      <c r="G130" s="41"/>
      <c r="H130" s="41"/>
      <c r="I130" s="41"/>
      <c r="J130" s="41"/>
      <c r="K130" s="41"/>
      <c r="L130" s="41"/>
      <c r="M130" s="41"/>
    </row>
    <row r="131" spans="1:13" ht="21" customHeight="1" x14ac:dyDescent="0.45">
      <c r="A131" s="41"/>
      <c r="B131" s="41"/>
      <c r="C131" s="41"/>
      <c r="D131" s="41"/>
      <c r="E131" s="80"/>
      <c r="F131" s="41"/>
      <c r="G131" s="41"/>
      <c r="H131" s="41"/>
      <c r="I131" s="41"/>
      <c r="J131" s="41"/>
      <c r="K131" s="41"/>
      <c r="L131" s="41"/>
      <c r="M131" s="41"/>
    </row>
    <row r="132" spans="1:13" ht="21" customHeight="1" x14ac:dyDescent="0.45">
      <c r="A132" s="41"/>
      <c r="B132" s="41"/>
      <c r="C132" s="41"/>
      <c r="D132" s="41"/>
      <c r="E132" s="80"/>
      <c r="F132" s="41"/>
      <c r="G132" s="41"/>
      <c r="H132" s="41"/>
      <c r="I132" s="41"/>
      <c r="J132" s="41"/>
      <c r="K132" s="41"/>
      <c r="L132" s="41"/>
      <c r="M132" s="41"/>
    </row>
    <row r="133" spans="1:13" ht="21" customHeight="1" x14ac:dyDescent="0.45">
      <c r="A133" s="41"/>
      <c r="B133" s="41"/>
      <c r="C133" s="41"/>
      <c r="D133" s="41"/>
      <c r="E133" s="80"/>
      <c r="F133" s="41"/>
      <c r="G133" s="41"/>
      <c r="H133" s="41"/>
      <c r="I133" s="41"/>
      <c r="J133" s="41"/>
      <c r="K133" s="41"/>
      <c r="L133" s="41"/>
      <c r="M133" s="41"/>
    </row>
    <row r="134" spans="1:13" ht="21" customHeight="1" x14ac:dyDescent="0.45">
      <c r="A134" s="41"/>
      <c r="B134" s="41"/>
      <c r="C134" s="41"/>
      <c r="D134" s="41"/>
      <c r="E134" s="80"/>
      <c r="F134" s="41"/>
      <c r="G134" s="41"/>
      <c r="H134" s="41"/>
      <c r="I134" s="41"/>
      <c r="J134" s="41"/>
      <c r="K134" s="41"/>
      <c r="L134" s="41"/>
      <c r="M134" s="41"/>
    </row>
    <row r="135" spans="1:13" ht="21" customHeight="1" x14ac:dyDescent="0.45">
      <c r="A135" s="41"/>
      <c r="B135" s="41"/>
      <c r="C135" s="41"/>
      <c r="D135" s="41"/>
      <c r="E135" s="80"/>
      <c r="F135" s="41"/>
      <c r="G135" s="41"/>
      <c r="H135" s="41"/>
      <c r="I135" s="41"/>
      <c r="J135" s="41"/>
      <c r="K135" s="41"/>
      <c r="L135" s="41"/>
      <c r="M135" s="41"/>
    </row>
    <row r="136" spans="1:13" ht="21" customHeight="1" x14ac:dyDescent="0.45">
      <c r="A136" s="41"/>
      <c r="B136" s="41"/>
      <c r="C136" s="41"/>
      <c r="D136" s="41"/>
      <c r="E136" s="80"/>
      <c r="F136" s="41"/>
      <c r="G136" s="41"/>
      <c r="H136" s="41"/>
      <c r="I136" s="41"/>
      <c r="J136" s="41"/>
      <c r="K136" s="41"/>
      <c r="L136" s="41"/>
      <c r="M136" s="41"/>
    </row>
    <row r="137" spans="1:13" ht="21" customHeight="1" x14ac:dyDescent="0.45">
      <c r="A137" s="41"/>
      <c r="B137" s="41"/>
      <c r="C137" s="41"/>
      <c r="D137" s="41"/>
      <c r="E137" s="80"/>
      <c r="F137" s="41"/>
      <c r="G137" s="41"/>
      <c r="H137" s="41"/>
      <c r="I137" s="41"/>
      <c r="J137" s="41"/>
      <c r="K137" s="41"/>
      <c r="L137" s="41"/>
      <c r="M137" s="41"/>
    </row>
    <row r="138" spans="1:13" ht="21" customHeight="1" x14ac:dyDescent="0.45">
      <c r="A138" s="41"/>
      <c r="B138" s="41"/>
      <c r="C138" s="41"/>
      <c r="D138" s="41"/>
      <c r="E138" s="80"/>
      <c r="F138" s="41"/>
      <c r="G138" s="41"/>
      <c r="H138" s="41"/>
      <c r="I138" s="41"/>
      <c r="J138" s="41"/>
      <c r="K138" s="41"/>
      <c r="L138" s="41"/>
      <c r="M138" s="41"/>
    </row>
    <row r="139" spans="1:13" ht="21" customHeight="1" x14ac:dyDescent="0.45">
      <c r="A139" s="41"/>
      <c r="B139" s="41"/>
      <c r="C139" s="41"/>
      <c r="D139" s="41"/>
      <c r="E139" s="80"/>
      <c r="F139" s="41"/>
      <c r="G139" s="41"/>
      <c r="H139" s="41"/>
      <c r="I139" s="41"/>
      <c r="J139" s="41"/>
      <c r="K139" s="41"/>
      <c r="L139" s="41"/>
      <c r="M139" s="41"/>
    </row>
    <row r="140" spans="1:13" ht="21" customHeight="1" x14ac:dyDescent="0.45">
      <c r="A140" s="41"/>
      <c r="B140" s="41"/>
      <c r="C140" s="41"/>
      <c r="D140" s="41"/>
      <c r="E140" s="80"/>
      <c r="F140" s="41"/>
      <c r="G140" s="41"/>
      <c r="H140" s="41"/>
      <c r="I140" s="41"/>
      <c r="J140" s="41"/>
      <c r="K140" s="41"/>
      <c r="L140" s="41"/>
      <c r="M140" s="41"/>
    </row>
    <row r="141" spans="1:13" ht="21" customHeight="1" x14ac:dyDescent="0.45">
      <c r="A141" s="41"/>
      <c r="B141" s="41"/>
      <c r="C141" s="41"/>
      <c r="D141" s="41"/>
      <c r="E141" s="80"/>
      <c r="F141" s="41"/>
      <c r="G141" s="41"/>
      <c r="H141" s="41"/>
      <c r="I141" s="41"/>
      <c r="J141" s="41"/>
      <c r="K141" s="41"/>
      <c r="L141" s="41"/>
      <c r="M141" s="41"/>
    </row>
    <row r="142" spans="1:13" ht="21" customHeight="1" x14ac:dyDescent="0.45">
      <c r="A142" s="41"/>
      <c r="B142" s="41"/>
      <c r="C142" s="41"/>
      <c r="D142" s="41"/>
      <c r="E142" s="80"/>
      <c r="F142" s="41"/>
      <c r="G142" s="41"/>
      <c r="H142" s="41"/>
      <c r="I142" s="41"/>
      <c r="J142" s="41"/>
      <c r="K142" s="41"/>
      <c r="L142" s="41"/>
      <c r="M142" s="41"/>
    </row>
    <row r="143" spans="1:13" ht="21" customHeight="1" x14ac:dyDescent="0.45">
      <c r="A143" s="41"/>
      <c r="B143" s="41"/>
      <c r="C143" s="41"/>
      <c r="D143" s="41"/>
      <c r="E143" s="80"/>
      <c r="F143" s="41"/>
      <c r="G143" s="41"/>
      <c r="H143" s="41"/>
      <c r="I143" s="41"/>
      <c r="J143" s="41"/>
      <c r="K143" s="41"/>
      <c r="L143" s="41"/>
      <c r="M143" s="41"/>
    </row>
    <row r="144" spans="1:13" ht="21" customHeight="1" x14ac:dyDescent="0.45">
      <c r="A144" s="41"/>
      <c r="B144" s="41"/>
      <c r="C144" s="41"/>
      <c r="D144" s="41"/>
      <c r="E144" s="80"/>
      <c r="F144" s="41"/>
      <c r="G144" s="41"/>
      <c r="H144" s="41"/>
      <c r="I144" s="41"/>
      <c r="J144" s="41"/>
      <c r="K144" s="41"/>
      <c r="L144" s="41"/>
      <c r="M144" s="41"/>
    </row>
    <row r="145" spans="1:13" ht="21" customHeight="1" x14ac:dyDescent="0.45">
      <c r="A145" s="41"/>
      <c r="B145" s="41"/>
      <c r="C145" s="41"/>
      <c r="D145" s="41"/>
      <c r="E145" s="80"/>
      <c r="F145" s="41"/>
      <c r="G145" s="41"/>
      <c r="H145" s="41"/>
      <c r="I145" s="41"/>
      <c r="J145" s="41"/>
      <c r="K145" s="41"/>
      <c r="L145" s="41"/>
      <c r="M145" s="41"/>
    </row>
    <row r="146" spans="1:13" ht="21" customHeight="1" x14ac:dyDescent="0.45">
      <c r="A146" s="41"/>
      <c r="B146" s="41"/>
      <c r="C146" s="41"/>
      <c r="D146" s="41"/>
      <c r="E146" s="80"/>
      <c r="F146" s="41"/>
      <c r="G146" s="41"/>
      <c r="H146" s="41"/>
      <c r="I146" s="41"/>
      <c r="J146" s="41"/>
      <c r="K146" s="41"/>
      <c r="L146" s="41"/>
      <c r="M146" s="41"/>
    </row>
    <row r="147" spans="1:13" ht="21" customHeight="1" x14ac:dyDescent="0.45">
      <c r="A147" s="41"/>
      <c r="B147" s="41"/>
      <c r="C147" s="41"/>
      <c r="D147" s="41"/>
      <c r="E147" s="80"/>
      <c r="F147" s="41"/>
      <c r="G147" s="41"/>
      <c r="H147" s="41"/>
      <c r="I147" s="41"/>
      <c r="J147" s="41"/>
      <c r="K147" s="41"/>
      <c r="L147" s="41"/>
      <c r="M147" s="41"/>
    </row>
    <row r="148" spans="1:13" ht="21" customHeight="1" x14ac:dyDescent="0.45">
      <c r="A148" s="41"/>
      <c r="B148" s="41"/>
      <c r="C148" s="41"/>
      <c r="D148" s="41"/>
      <c r="E148" s="80"/>
      <c r="F148" s="41"/>
      <c r="G148" s="41"/>
      <c r="H148" s="41"/>
      <c r="I148" s="41"/>
      <c r="J148" s="41"/>
      <c r="K148" s="41"/>
      <c r="L148" s="41"/>
      <c r="M148" s="41"/>
    </row>
    <row r="149" spans="1:13" ht="21" customHeight="1" x14ac:dyDescent="0.45">
      <c r="A149" s="41"/>
      <c r="B149" s="41"/>
      <c r="C149" s="41"/>
      <c r="D149" s="41"/>
      <c r="E149" s="80"/>
      <c r="F149" s="41"/>
      <c r="G149" s="41"/>
      <c r="H149" s="41"/>
      <c r="I149" s="41"/>
      <c r="J149" s="41"/>
      <c r="K149" s="41"/>
      <c r="L149" s="41"/>
      <c r="M149" s="41"/>
    </row>
    <row r="150" spans="1:13" ht="21" customHeight="1" x14ac:dyDescent="0.45">
      <c r="A150" s="41"/>
      <c r="B150" s="41"/>
      <c r="C150" s="41"/>
      <c r="D150" s="41"/>
      <c r="E150" s="80"/>
      <c r="F150" s="41"/>
      <c r="G150" s="41"/>
      <c r="H150" s="41"/>
      <c r="I150" s="41"/>
      <c r="J150" s="41"/>
      <c r="K150" s="41"/>
      <c r="L150" s="41"/>
      <c r="M150" s="41"/>
    </row>
    <row r="151" spans="1:13" ht="21" customHeight="1" x14ac:dyDescent="0.45">
      <c r="A151" s="41"/>
      <c r="B151" s="41"/>
      <c r="C151" s="41"/>
      <c r="D151" s="41"/>
      <c r="E151" s="80"/>
      <c r="F151" s="41"/>
      <c r="G151" s="41"/>
      <c r="H151" s="41"/>
      <c r="I151" s="41"/>
      <c r="J151" s="41"/>
      <c r="K151" s="41"/>
      <c r="L151" s="41"/>
      <c r="M151" s="41"/>
    </row>
    <row r="152" spans="1:13" ht="21" customHeight="1" x14ac:dyDescent="0.45">
      <c r="A152" s="41"/>
      <c r="B152" s="41"/>
      <c r="C152" s="41"/>
      <c r="D152" s="41"/>
      <c r="E152" s="80"/>
      <c r="F152" s="41"/>
      <c r="G152" s="41"/>
      <c r="H152" s="41"/>
      <c r="I152" s="41"/>
      <c r="J152" s="41"/>
      <c r="K152" s="41"/>
      <c r="L152" s="41"/>
      <c r="M152" s="41"/>
    </row>
    <row r="153" spans="1:13" ht="21" customHeight="1" x14ac:dyDescent="0.45">
      <c r="A153" s="41"/>
      <c r="B153" s="41"/>
      <c r="C153" s="41"/>
      <c r="D153" s="41"/>
      <c r="E153" s="80"/>
      <c r="F153" s="41"/>
      <c r="G153" s="41"/>
      <c r="H153" s="41"/>
      <c r="I153" s="41"/>
      <c r="J153" s="41"/>
      <c r="K153" s="41"/>
      <c r="L153" s="41"/>
      <c r="M153" s="41"/>
    </row>
    <row r="154" spans="1:13" ht="21" customHeight="1" x14ac:dyDescent="0.45">
      <c r="A154" s="41"/>
      <c r="B154" s="41"/>
      <c r="C154" s="41"/>
      <c r="D154" s="41"/>
      <c r="E154" s="80"/>
      <c r="F154" s="41"/>
      <c r="G154" s="41"/>
      <c r="H154" s="41"/>
      <c r="I154" s="41"/>
      <c r="J154" s="41"/>
      <c r="K154" s="41"/>
      <c r="L154" s="41"/>
      <c r="M154" s="41"/>
    </row>
    <row r="155" spans="1:13" ht="21" customHeight="1" x14ac:dyDescent="0.45">
      <c r="A155" s="41"/>
      <c r="B155" s="41"/>
      <c r="C155" s="41"/>
      <c r="D155" s="41"/>
      <c r="E155" s="80"/>
      <c r="F155" s="41"/>
      <c r="G155" s="41"/>
      <c r="H155" s="41"/>
      <c r="I155" s="41"/>
      <c r="J155" s="41"/>
      <c r="K155" s="41"/>
      <c r="L155" s="41"/>
      <c r="M155" s="41"/>
    </row>
    <row r="156" spans="1:13" ht="21" customHeight="1" x14ac:dyDescent="0.45">
      <c r="A156" s="41"/>
      <c r="B156" s="41"/>
      <c r="C156" s="41"/>
      <c r="D156" s="41"/>
      <c r="E156" s="80"/>
      <c r="F156" s="41"/>
      <c r="G156" s="41"/>
      <c r="H156" s="41"/>
      <c r="I156" s="41"/>
      <c r="J156" s="41"/>
      <c r="K156" s="41"/>
      <c r="L156" s="41"/>
      <c r="M156" s="41"/>
    </row>
    <row r="157" spans="1:13" ht="21" customHeight="1" x14ac:dyDescent="0.45">
      <c r="A157" s="41"/>
      <c r="B157" s="41"/>
      <c r="C157" s="41"/>
      <c r="D157" s="41"/>
      <c r="E157" s="80"/>
      <c r="F157" s="41"/>
      <c r="G157" s="41"/>
      <c r="H157" s="41"/>
      <c r="I157" s="41"/>
      <c r="J157" s="41"/>
      <c r="K157" s="41"/>
      <c r="L157" s="41"/>
      <c r="M157" s="41"/>
    </row>
    <row r="158" spans="1:13" ht="21" customHeight="1" x14ac:dyDescent="0.45">
      <c r="A158" s="41"/>
      <c r="B158" s="41"/>
      <c r="C158" s="41"/>
      <c r="D158" s="41"/>
      <c r="E158" s="80"/>
      <c r="F158" s="41"/>
      <c r="G158" s="41"/>
      <c r="H158" s="41"/>
      <c r="I158" s="41"/>
      <c r="J158" s="41"/>
      <c r="K158" s="41"/>
      <c r="L158" s="41"/>
      <c r="M158" s="41"/>
    </row>
    <row r="159" spans="1:13" ht="21" customHeight="1" x14ac:dyDescent="0.45">
      <c r="A159" s="41"/>
      <c r="B159" s="41"/>
      <c r="C159" s="41"/>
      <c r="D159" s="41"/>
      <c r="E159" s="80"/>
      <c r="F159" s="41"/>
      <c r="G159" s="41"/>
      <c r="H159" s="41"/>
      <c r="I159" s="41"/>
      <c r="J159" s="41"/>
      <c r="K159" s="41"/>
      <c r="L159" s="41"/>
      <c r="M159" s="41"/>
    </row>
    <row r="160" spans="1:13" ht="21" customHeight="1" x14ac:dyDescent="0.45">
      <c r="A160" s="41"/>
      <c r="B160" s="41"/>
      <c r="C160" s="41"/>
      <c r="D160" s="41"/>
      <c r="E160" s="80"/>
      <c r="F160" s="41"/>
      <c r="G160" s="41"/>
      <c r="H160" s="41"/>
      <c r="I160" s="41"/>
      <c r="J160" s="41"/>
      <c r="K160" s="41"/>
      <c r="L160" s="41"/>
      <c r="M160" s="41"/>
    </row>
    <row r="161" spans="1:13" ht="21" customHeight="1" x14ac:dyDescent="0.45">
      <c r="A161" s="41"/>
      <c r="B161" s="41"/>
      <c r="C161" s="41"/>
      <c r="D161" s="41"/>
      <c r="E161" s="80"/>
      <c r="F161" s="41"/>
      <c r="G161" s="41"/>
      <c r="H161" s="41"/>
      <c r="I161" s="41"/>
      <c r="J161" s="41"/>
      <c r="K161" s="41"/>
      <c r="L161" s="41"/>
      <c r="M161" s="41"/>
    </row>
    <row r="162" spans="1:13" ht="21" customHeight="1" x14ac:dyDescent="0.45">
      <c r="A162" s="41"/>
      <c r="B162" s="41"/>
      <c r="C162" s="41"/>
      <c r="D162" s="41"/>
      <c r="E162" s="80"/>
      <c r="F162" s="41"/>
      <c r="G162" s="41"/>
      <c r="H162" s="41"/>
      <c r="I162" s="41"/>
      <c r="J162" s="41"/>
      <c r="K162" s="41"/>
      <c r="L162" s="41"/>
      <c r="M162" s="41"/>
    </row>
    <row r="163" spans="1:13" ht="21" customHeight="1" x14ac:dyDescent="0.45">
      <c r="A163" s="41"/>
      <c r="B163" s="41"/>
      <c r="C163" s="41"/>
      <c r="D163" s="41"/>
      <c r="E163" s="80"/>
      <c r="F163" s="41"/>
      <c r="G163" s="41"/>
      <c r="H163" s="41"/>
      <c r="I163" s="41"/>
      <c r="J163" s="41"/>
      <c r="K163" s="41"/>
      <c r="L163" s="41"/>
      <c r="M163" s="41"/>
    </row>
    <row r="164" spans="1:13" ht="21" customHeight="1" x14ac:dyDescent="0.45">
      <c r="A164" s="41"/>
      <c r="B164" s="41"/>
      <c r="C164" s="41"/>
      <c r="D164" s="41"/>
      <c r="E164" s="80"/>
      <c r="F164" s="41"/>
      <c r="G164" s="41"/>
      <c r="H164" s="41"/>
      <c r="I164" s="41"/>
      <c r="J164" s="41"/>
      <c r="K164" s="41"/>
      <c r="L164" s="41"/>
      <c r="M164" s="41"/>
    </row>
    <row r="165" spans="1:13" ht="21" customHeight="1" x14ac:dyDescent="0.45">
      <c r="A165" s="41"/>
      <c r="B165" s="41"/>
      <c r="C165" s="41"/>
      <c r="D165" s="41"/>
      <c r="E165" s="80"/>
      <c r="F165" s="41"/>
      <c r="G165" s="41"/>
      <c r="H165" s="41"/>
      <c r="I165" s="41"/>
      <c r="J165" s="41"/>
      <c r="K165" s="41"/>
      <c r="L165" s="41"/>
      <c r="M165" s="41"/>
    </row>
    <row r="166" spans="1:13" ht="21" customHeight="1" x14ac:dyDescent="0.45">
      <c r="A166" s="41"/>
      <c r="B166" s="41"/>
      <c r="C166" s="41"/>
      <c r="D166" s="41"/>
      <c r="E166" s="80"/>
      <c r="F166" s="41"/>
      <c r="G166" s="41"/>
      <c r="H166" s="41"/>
      <c r="I166" s="41"/>
      <c r="J166" s="41"/>
      <c r="K166" s="41"/>
      <c r="L166" s="41"/>
      <c r="M166" s="41"/>
    </row>
    <row r="167" spans="1:13" ht="21" customHeight="1" x14ac:dyDescent="0.45">
      <c r="A167" s="41"/>
      <c r="B167" s="41"/>
      <c r="C167" s="41"/>
      <c r="D167" s="41"/>
      <c r="E167" s="80"/>
      <c r="F167" s="41"/>
      <c r="G167" s="41"/>
      <c r="H167" s="41"/>
      <c r="I167" s="41"/>
      <c r="J167" s="41"/>
      <c r="K167" s="41"/>
      <c r="L167" s="41"/>
      <c r="M167" s="41"/>
    </row>
    <row r="168" spans="1:13" ht="21" customHeight="1" x14ac:dyDescent="0.45">
      <c r="A168" s="41"/>
      <c r="B168" s="41"/>
      <c r="C168" s="41"/>
      <c r="D168" s="41"/>
      <c r="E168" s="80"/>
      <c r="F168" s="41"/>
      <c r="G168" s="41"/>
      <c r="H168" s="41"/>
      <c r="I168" s="41"/>
      <c r="J168" s="41"/>
      <c r="K168" s="41"/>
      <c r="L168" s="41"/>
      <c r="M168" s="41"/>
    </row>
    <row r="169" spans="1:13" ht="21" customHeight="1" x14ac:dyDescent="0.45">
      <c r="A169" s="41"/>
      <c r="B169" s="41"/>
      <c r="C169" s="41"/>
      <c r="D169" s="41"/>
      <c r="E169" s="80"/>
      <c r="F169" s="41"/>
      <c r="G169" s="41"/>
      <c r="H169" s="41"/>
      <c r="I169" s="41"/>
      <c r="J169" s="41"/>
      <c r="K169" s="41"/>
      <c r="L169" s="41"/>
      <c r="M169" s="41"/>
    </row>
    <row r="170" spans="1:13" ht="21" customHeight="1" x14ac:dyDescent="0.45">
      <c r="A170" s="41"/>
      <c r="B170" s="41"/>
      <c r="C170" s="41"/>
      <c r="D170" s="41"/>
      <c r="E170" s="80"/>
      <c r="F170" s="41"/>
      <c r="G170" s="41"/>
      <c r="H170" s="41"/>
      <c r="I170" s="41"/>
      <c r="J170" s="41"/>
      <c r="K170" s="41"/>
      <c r="L170" s="41"/>
      <c r="M170" s="41"/>
    </row>
    <row r="171" spans="1:13" ht="21" customHeight="1" x14ac:dyDescent="0.45">
      <c r="A171" s="41"/>
      <c r="B171" s="41"/>
      <c r="C171" s="41"/>
      <c r="D171" s="41"/>
      <c r="E171" s="80"/>
      <c r="F171" s="41"/>
      <c r="G171" s="41"/>
      <c r="H171" s="41"/>
      <c r="I171" s="41"/>
      <c r="J171" s="41"/>
      <c r="K171" s="41"/>
      <c r="L171" s="41"/>
      <c r="M171" s="41"/>
    </row>
    <row r="172" spans="1:13" ht="21" customHeight="1" x14ac:dyDescent="0.45">
      <c r="A172" s="41"/>
      <c r="B172" s="41"/>
      <c r="C172" s="41"/>
      <c r="D172" s="41"/>
      <c r="E172" s="80"/>
      <c r="F172" s="41"/>
      <c r="G172" s="41"/>
      <c r="H172" s="41"/>
      <c r="I172" s="41"/>
      <c r="J172" s="41"/>
      <c r="K172" s="41"/>
      <c r="L172" s="41"/>
      <c r="M172" s="41"/>
    </row>
    <row r="173" spans="1:13" ht="21" customHeight="1" x14ac:dyDescent="0.45">
      <c r="A173" s="41"/>
      <c r="B173" s="41"/>
      <c r="C173" s="41"/>
      <c r="D173" s="41"/>
      <c r="E173" s="80"/>
      <c r="F173" s="41"/>
      <c r="G173" s="41"/>
      <c r="H173" s="41"/>
      <c r="I173" s="41"/>
      <c r="J173" s="41"/>
      <c r="K173" s="41"/>
      <c r="L173" s="41"/>
      <c r="M173" s="41"/>
    </row>
    <row r="174" spans="1:13" ht="21" customHeight="1" x14ac:dyDescent="0.45">
      <c r="A174" s="41"/>
      <c r="B174" s="41"/>
      <c r="C174" s="41"/>
      <c r="D174" s="41"/>
      <c r="E174" s="80"/>
      <c r="F174" s="41"/>
      <c r="G174" s="41"/>
      <c r="H174" s="41"/>
      <c r="I174" s="41"/>
      <c r="J174" s="41"/>
      <c r="K174" s="41"/>
      <c r="L174" s="41"/>
      <c r="M174" s="41"/>
    </row>
    <row r="175" spans="1:13" ht="21" customHeight="1" x14ac:dyDescent="0.45">
      <c r="A175" s="41"/>
      <c r="B175" s="41"/>
      <c r="C175" s="41"/>
      <c r="D175" s="41"/>
      <c r="E175" s="80"/>
      <c r="F175" s="41"/>
      <c r="G175" s="41"/>
      <c r="H175" s="41"/>
      <c r="I175" s="41"/>
      <c r="J175" s="41"/>
      <c r="K175" s="41"/>
      <c r="L175" s="41"/>
      <c r="M175" s="41"/>
    </row>
    <row r="176" spans="1:13" ht="21" customHeight="1" x14ac:dyDescent="0.45">
      <c r="A176" s="41"/>
      <c r="B176" s="41"/>
      <c r="C176" s="41"/>
      <c r="D176" s="41"/>
      <c r="E176" s="80"/>
      <c r="F176" s="41"/>
      <c r="G176" s="41"/>
      <c r="H176" s="41"/>
      <c r="I176" s="41"/>
      <c r="J176" s="41"/>
      <c r="K176" s="41"/>
      <c r="L176" s="41"/>
      <c r="M176" s="41"/>
    </row>
    <row r="177" spans="1:13" ht="21" customHeight="1" x14ac:dyDescent="0.45">
      <c r="A177" s="41"/>
      <c r="B177" s="41"/>
      <c r="C177" s="41"/>
      <c r="D177" s="41"/>
      <c r="E177" s="80"/>
      <c r="F177" s="41"/>
      <c r="G177" s="41"/>
      <c r="H177" s="41"/>
      <c r="I177" s="41"/>
      <c r="J177" s="41"/>
      <c r="K177" s="41"/>
      <c r="L177" s="41"/>
      <c r="M177" s="41"/>
    </row>
    <row r="178" spans="1:13" ht="21" customHeight="1" x14ac:dyDescent="0.45">
      <c r="A178" s="41"/>
      <c r="B178" s="41"/>
      <c r="C178" s="41"/>
      <c r="D178" s="41"/>
      <c r="E178" s="80"/>
      <c r="F178" s="41"/>
      <c r="G178" s="41"/>
      <c r="H178" s="41"/>
      <c r="I178" s="41"/>
      <c r="J178" s="41"/>
      <c r="K178" s="41"/>
      <c r="L178" s="41"/>
      <c r="M178" s="41"/>
    </row>
    <row r="179" spans="1:13" ht="21" customHeight="1" x14ac:dyDescent="0.45">
      <c r="A179" s="41"/>
      <c r="B179" s="41"/>
      <c r="C179" s="41"/>
      <c r="D179" s="41"/>
      <c r="E179" s="80"/>
      <c r="F179" s="41"/>
      <c r="G179" s="41"/>
      <c r="H179" s="41"/>
      <c r="I179" s="41"/>
      <c r="J179" s="41"/>
      <c r="K179" s="41"/>
      <c r="L179" s="41"/>
      <c r="M179" s="41"/>
    </row>
    <row r="180" spans="1:13" ht="21" customHeight="1" x14ac:dyDescent="0.45">
      <c r="A180" s="41"/>
      <c r="B180" s="41"/>
      <c r="C180" s="41"/>
      <c r="D180" s="41"/>
      <c r="E180" s="80"/>
      <c r="F180" s="41"/>
      <c r="G180" s="41"/>
      <c r="H180" s="41"/>
      <c r="I180" s="41"/>
      <c r="J180" s="41"/>
      <c r="K180" s="41"/>
      <c r="L180" s="41"/>
      <c r="M180" s="41"/>
    </row>
    <row r="181" spans="1:13" ht="21" customHeight="1" x14ac:dyDescent="0.45">
      <c r="A181" s="41"/>
      <c r="B181" s="41"/>
      <c r="C181" s="41"/>
      <c r="D181" s="41"/>
      <c r="E181" s="80"/>
      <c r="F181" s="41"/>
      <c r="G181" s="41"/>
      <c r="H181" s="41"/>
      <c r="I181" s="41"/>
      <c r="J181" s="41"/>
      <c r="K181" s="41"/>
      <c r="L181" s="41"/>
      <c r="M181" s="41"/>
    </row>
    <row r="182" spans="1:13" ht="21" customHeight="1" x14ac:dyDescent="0.45">
      <c r="A182" s="41"/>
      <c r="B182" s="41"/>
      <c r="C182" s="41"/>
      <c r="D182" s="41"/>
      <c r="E182" s="80"/>
      <c r="F182" s="41"/>
      <c r="G182" s="41"/>
      <c r="H182" s="41"/>
      <c r="I182" s="41"/>
      <c r="J182" s="41"/>
      <c r="K182" s="41"/>
      <c r="L182" s="41"/>
      <c r="M182" s="41"/>
    </row>
    <row r="183" spans="1:13" ht="21" customHeight="1" x14ac:dyDescent="0.45">
      <c r="A183" s="41"/>
      <c r="B183" s="41"/>
      <c r="C183" s="41"/>
      <c r="D183" s="41"/>
      <c r="E183" s="80"/>
      <c r="F183" s="41"/>
      <c r="G183" s="41"/>
      <c r="H183" s="41"/>
      <c r="I183" s="41"/>
      <c r="J183" s="41"/>
      <c r="K183" s="41"/>
      <c r="L183" s="41"/>
      <c r="M183" s="41"/>
    </row>
    <row r="184" spans="1:13" ht="21" customHeight="1" x14ac:dyDescent="0.45">
      <c r="A184" s="41"/>
      <c r="B184" s="41"/>
      <c r="C184" s="41"/>
      <c r="D184" s="41"/>
      <c r="E184" s="80"/>
      <c r="F184" s="41"/>
      <c r="G184" s="41"/>
      <c r="H184" s="41"/>
      <c r="I184" s="41"/>
      <c r="J184" s="41"/>
      <c r="K184" s="41"/>
      <c r="L184" s="41"/>
      <c r="M184" s="41"/>
    </row>
    <row r="185" spans="1:13" ht="21" customHeight="1" x14ac:dyDescent="0.45">
      <c r="A185" s="41"/>
      <c r="B185" s="41"/>
      <c r="C185" s="41"/>
      <c r="D185" s="41"/>
      <c r="E185" s="80"/>
      <c r="F185" s="41"/>
      <c r="G185" s="41"/>
      <c r="H185" s="41"/>
      <c r="I185" s="41"/>
      <c r="J185" s="41"/>
      <c r="K185" s="41"/>
      <c r="L185" s="41"/>
      <c r="M185" s="41"/>
    </row>
    <row r="186" spans="1:13" ht="21" customHeight="1" x14ac:dyDescent="0.45">
      <c r="A186" s="41"/>
      <c r="B186" s="41"/>
      <c r="C186" s="41"/>
      <c r="D186" s="41"/>
      <c r="E186" s="80"/>
      <c r="F186" s="41"/>
      <c r="G186" s="41"/>
      <c r="H186" s="41"/>
      <c r="I186" s="41"/>
      <c r="J186" s="41"/>
      <c r="K186" s="41"/>
      <c r="L186" s="41"/>
      <c r="M186" s="41"/>
    </row>
    <row r="187" spans="1:13" ht="21" customHeight="1" x14ac:dyDescent="0.45">
      <c r="A187" s="41"/>
      <c r="B187" s="41"/>
      <c r="C187" s="41"/>
      <c r="D187" s="41"/>
      <c r="E187" s="80"/>
      <c r="F187" s="41"/>
      <c r="G187" s="41"/>
      <c r="H187" s="41"/>
      <c r="I187" s="41"/>
      <c r="J187" s="41"/>
      <c r="K187" s="41"/>
      <c r="L187" s="41"/>
      <c r="M187" s="41"/>
    </row>
    <row r="188" spans="1:13" ht="21" customHeight="1" x14ac:dyDescent="0.45">
      <c r="A188" s="41"/>
      <c r="B188" s="41"/>
      <c r="C188" s="41"/>
      <c r="D188" s="41"/>
      <c r="E188" s="80"/>
      <c r="F188" s="41"/>
      <c r="G188" s="41"/>
      <c r="H188" s="41"/>
      <c r="I188" s="41"/>
      <c r="J188" s="41"/>
      <c r="K188" s="41"/>
      <c r="L188" s="41"/>
      <c r="M188" s="41"/>
    </row>
    <row r="189" spans="1:13" ht="21" customHeight="1" x14ac:dyDescent="0.45">
      <c r="A189" s="41"/>
      <c r="B189" s="41"/>
      <c r="C189" s="41"/>
      <c r="D189" s="41"/>
      <c r="E189" s="80"/>
      <c r="F189" s="41"/>
      <c r="G189" s="41"/>
      <c r="H189" s="41"/>
      <c r="I189" s="41"/>
      <c r="J189" s="41"/>
      <c r="K189" s="41"/>
      <c r="L189" s="41"/>
      <c r="M189" s="41"/>
    </row>
    <row r="190" spans="1:13" ht="21" customHeight="1" x14ac:dyDescent="0.45">
      <c r="A190" s="41"/>
      <c r="B190" s="41"/>
      <c r="C190" s="41"/>
      <c r="D190" s="41"/>
      <c r="E190" s="80"/>
      <c r="F190" s="41"/>
      <c r="G190" s="41"/>
      <c r="H190" s="41"/>
      <c r="I190" s="41"/>
      <c r="J190" s="41"/>
      <c r="K190" s="41"/>
      <c r="L190" s="41"/>
      <c r="M190" s="41"/>
    </row>
    <row r="191" spans="1:13" ht="21" customHeight="1" x14ac:dyDescent="0.45">
      <c r="A191" s="41"/>
      <c r="B191" s="41"/>
      <c r="C191" s="41"/>
      <c r="D191" s="41"/>
      <c r="E191" s="80"/>
      <c r="F191" s="41"/>
      <c r="G191" s="41"/>
      <c r="H191" s="41"/>
      <c r="I191" s="41"/>
      <c r="J191" s="41"/>
      <c r="K191" s="41"/>
      <c r="L191" s="41"/>
      <c r="M191" s="41"/>
    </row>
    <row r="192" spans="1:13" ht="21" customHeight="1" x14ac:dyDescent="0.45">
      <c r="A192" s="41"/>
      <c r="B192" s="41"/>
      <c r="C192" s="41"/>
      <c r="D192" s="41"/>
      <c r="E192" s="80"/>
      <c r="F192" s="41"/>
      <c r="G192" s="41"/>
      <c r="H192" s="41"/>
      <c r="I192" s="41"/>
      <c r="J192" s="41"/>
      <c r="K192" s="41"/>
      <c r="L192" s="41"/>
      <c r="M192" s="41"/>
    </row>
    <row r="193" spans="1:13" ht="21" customHeight="1" x14ac:dyDescent="0.45">
      <c r="A193" s="41"/>
      <c r="B193" s="41"/>
      <c r="C193" s="41"/>
      <c r="D193" s="41"/>
      <c r="E193" s="80"/>
      <c r="F193" s="41"/>
      <c r="G193" s="41"/>
      <c r="H193" s="41"/>
      <c r="I193" s="41"/>
      <c r="J193" s="41"/>
      <c r="K193" s="41"/>
      <c r="L193" s="41"/>
      <c r="M193" s="41"/>
    </row>
    <row r="194" spans="1:13" ht="21" customHeight="1" x14ac:dyDescent="0.45">
      <c r="A194" s="41"/>
      <c r="B194" s="41"/>
      <c r="C194" s="41"/>
      <c r="D194" s="41"/>
      <c r="E194" s="80"/>
      <c r="F194" s="41"/>
      <c r="G194" s="41"/>
      <c r="H194" s="41"/>
      <c r="I194" s="41"/>
      <c r="J194" s="41"/>
      <c r="K194" s="41"/>
      <c r="L194" s="41"/>
      <c r="M194" s="41"/>
    </row>
    <row r="195" spans="1:13" ht="21" customHeight="1" x14ac:dyDescent="0.45">
      <c r="A195" s="41"/>
      <c r="B195" s="41"/>
      <c r="C195" s="41"/>
      <c r="D195" s="41"/>
      <c r="E195" s="80"/>
      <c r="F195" s="41"/>
      <c r="G195" s="41"/>
      <c r="H195" s="41"/>
      <c r="I195" s="41"/>
      <c r="J195" s="41"/>
      <c r="K195" s="41"/>
      <c r="L195" s="41"/>
      <c r="M195" s="41"/>
    </row>
    <row r="196" spans="1:13" ht="21" customHeight="1" x14ac:dyDescent="0.45">
      <c r="A196" s="41"/>
      <c r="B196" s="41"/>
      <c r="C196" s="41"/>
      <c r="D196" s="41"/>
      <c r="E196" s="80"/>
      <c r="F196" s="41"/>
      <c r="G196" s="41"/>
      <c r="H196" s="41"/>
      <c r="I196" s="41"/>
      <c r="J196" s="41"/>
      <c r="K196" s="41"/>
      <c r="L196" s="41"/>
      <c r="M196" s="41"/>
    </row>
    <row r="197" spans="1:13" ht="21" customHeight="1" x14ac:dyDescent="0.45">
      <c r="A197" s="41"/>
      <c r="B197" s="41"/>
      <c r="C197" s="41"/>
      <c r="D197" s="41"/>
      <c r="E197" s="80"/>
      <c r="F197" s="41"/>
      <c r="G197" s="41"/>
      <c r="H197" s="41"/>
      <c r="I197" s="41"/>
      <c r="J197" s="41"/>
      <c r="K197" s="41"/>
      <c r="L197" s="41"/>
      <c r="M197" s="41"/>
    </row>
    <row r="198" spans="1:13" ht="21" customHeight="1" x14ac:dyDescent="0.45">
      <c r="A198" s="41"/>
      <c r="B198" s="41"/>
      <c r="C198" s="41"/>
      <c r="D198" s="41"/>
      <c r="E198" s="80"/>
      <c r="F198" s="41"/>
      <c r="G198" s="41"/>
      <c r="H198" s="41"/>
      <c r="I198" s="41"/>
      <c r="J198" s="41"/>
      <c r="K198" s="41"/>
      <c r="L198" s="41"/>
      <c r="M198" s="41"/>
    </row>
    <row r="199" spans="1:13" ht="21" customHeight="1" x14ac:dyDescent="0.45">
      <c r="A199" s="41"/>
      <c r="B199" s="41"/>
      <c r="C199" s="41"/>
      <c r="D199" s="41"/>
      <c r="E199" s="80"/>
      <c r="F199" s="41"/>
      <c r="G199" s="41"/>
      <c r="H199" s="41"/>
      <c r="I199" s="41"/>
      <c r="J199" s="41"/>
      <c r="K199" s="41"/>
      <c r="L199" s="41"/>
      <c r="M199" s="41"/>
    </row>
    <row r="200" spans="1:13" ht="21" customHeight="1" x14ac:dyDescent="0.45">
      <c r="A200" s="41"/>
      <c r="B200" s="41"/>
      <c r="C200" s="41"/>
      <c r="D200" s="41"/>
      <c r="E200" s="80"/>
      <c r="F200" s="41"/>
      <c r="G200" s="41"/>
      <c r="H200" s="41"/>
      <c r="I200" s="41"/>
      <c r="J200" s="41"/>
      <c r="K200" s="41"/>
      <c r="L200" s="41"/>
      <c r="M200" s="41"/>
    </row>
    <row r="201" spans="1:13" ht="21" customHeight="1" x14ac:dyDescent="0.45">
      <c r="A201" s="41"/>
      <c r="B201" s="41"/>
      <c r="C201" s="41"/>
      <c r="D201" s="41"/>
      <c r="E201" s="80"/>
      <c r="F201" s="41"/>
      <c r="G201" s="41"/>
      <c r="H201" s="41"/>
      <c r="I201" s="41"/>
      <c r="J201" s="41"/>
      <c r="K201" s="41"/>
      <c r="L201" s="41"/>
      <c r="M201" s="41"/>
    </row>
    <row r="202" spans="1:13" ht="21" customHeight="1" x14ac:dyDescent="0.45">
      <c r="A202" s="41"/>
      <c r="B202" s="41"/>
      <c r="C202" s="41"/>
      <c r="D202" s="41"/>
      <c r="E202" s="80"/>
      <c r="F202" s="41"/>
      <c r="G202" s="41"/>
      <c r="H202" s="41"/>
      <c r="I202" s="41"/>
      <c r="J202" s="41"/>
      <c r="K202" s="41"/>
      <c r="L202" s="41"/>
      <c r="M202" s="41"/>
    </row>
    <row r="203" spans="1:13" ht="21" customHeight="1" x14ac:dyDescent="0.45">
      <c r="A203" s="41"/>
      <c r="B203" s="41"/>
      <c r="C203" s="41"/>
      <c r="D203" s="41"/>
      <c r="E203" s="80"/>
      <c r="F203" s="41"/>
      <c r="G203" s="41"/>
      <c r="H203" s="41"/>
      <c r="I203" s="41"/>
      <c r="J203" s="41"/>
      <c r="K203" s="41"/>
      <c r="L203" s="41"/>
      <c r="M203" s="41"/>
    </row>
    <row r="204" spans="1:13" ht="21" customHeight="1" x14ac:dyDescent="0.45">
      <c r="A204" s="41"/>
      <c r="B204" s="41"/>
      <c r="C204" s="41"/>
      <c r="D204" s="41"/>
      <c r="E204" s="80"/>
      <c r="F204" s="41"/>
      <c r="G204" s="41"/>
      <c r="H204" s="41"/>
      <c r="I204" s="41"/>
      <c r="J204" s="41"/>
      <c r="K204" s="41"/>
      <c r="L204" s="41"/>
      <c r="M204" s="41"/>
    </row>
    <row r="205" spans="1:13" ht="21" customHeight="1" x14ac:dyDescent="0.45">
      <c r="A205" s="41"/>
      <c r="B205" s="41"/>
      <c r="C205" s="41"/>
      <c r="D205" s="41"/>
      <c r="E205" s="80"/>
      <c r="F205" s="41"/>
      <c r="G205" s="41"/>
      <c r="H205" s="41"/>
      <c r="I205" s="41"/>
      <c r="J205" s="41"/>
      <c r="K205" s="41"/>
      <c r="L205" s="41"/>
      <c r="M205" s="41"/>
    </row>
    <row r="206" spans="1:13" ht="21" customHeight="1" x14ac:dyDescent="0.45">
      <c r="A206" s="41"/>
      <c r="B206" s="41"/>
      <c r="C206" s="41"/>
      <c r="D206" s="41"/>
      <c r="E206" s="80"/>
      <c r="F206" s="41"/>
      <c r="G206" s="41"/>
      <c r="H206" s="41"/>
      <c r="I206" s="41"/>
      <c r="J206" s="41"/>
      <c r="K206" s="41"/>
      <c r="L206" s="41"/>
      <c r="M206" s="41"/>
    </row>
    <row r="207" spans="1:13" ht="21" customHeight="1" x14ac:dyDescent="0.45">
      <c r="A207" s="41"/>
      <c r="B207" s="41"/>
      <c r="C207" s="41"/>
      <c r="D207" s="41"/>
      <c r="E207" s="80"/>
      <c r="F207" s="41"/>
      <c r="G207" s="41"/>
      <c r="H207" s="41"/>
      <c r="I207" s="41"/>
      <c r="J207" s="41"/>
      <c r="K207" s="41"/>
      <c r="L207" s="41"/>
      <c r="M207" s="41"/>
    </row>
    <row r="208" spans="1:13" ht="21" customHeight="1" x14ac:dyDescent="0.45">
      <c r="A208" s="41"/>
      <c r="B208" s="41"/>
      <c r="C208" s="41"/>
      <c r="D208" s="41"/>
      <c r="E208" s="80"/>
      <c r="F208" s="41"/>
      <c r="G208" s="41"/>
      <c r="H208" s="41"/>
      <c r="I208" s="41"/>
      <c r="J208" s="41"/>
      <c r="K208" s="41"/>
      <c r="L208" s="41"/>
      <c r="M208" s="41"/>
    </row>
    <row r="209" spans="1:13" ht="21" customHeight="1" x14ac:dyDescent="0.45">
      <c r="A209" s="41"/>
      <c r="B209" s="41"/>
      <c r="C209" s="41"/>
      <c r="D209" s="41"/>
      <c r="E209" s="80"/>
      <c r="F209" s="41"/>
      <c r="G209" s="41"/>
      <c r="H209" s="41"/>
      <c r="I209" s="41"/>
      <c r="J209" s="41"/>
      <c r="K209" s="41"/>
      <c r="L209" s="41"/>
      <c r="M209" s="41"/>
    </row>
    <row r="210" spans="1:13" ht="21" customHeight="1" x14ac:dyDescent="0.45">
      <c r="A210" s="41"/>
      <c r="B210" s="41"/>
      <c r="C210" s="41"/>
      <c r="D210" s="41"/>
      <c r="E210" s="80"/>
      <c r="F210" s="41"/>
      <c r="G210" s="41"/>
      <c r="H210" s="41"/>
      <c r="I210" s="41"/>
      <c r="J210" s="41"/>
      <c r="K210" s="41"/>
      <c r="L210" s="41"/>
      <c r="M210" s="41"/>
    </row>
    <row r="211" spans="1:13" ht="21" customHeight="1" x14ac:dyDescent="0.45">
      <c r="A211" s="41"/>
      <c r="B211" s="41"/>
      <c r="C211" s="41"/>
      <c r="D211" s="41"/>
      <c r="E211" s="80"/>
      <c r="F211" s="41"/>
      <c r="G211" s="41"/>
      <c r="H211" s="41"/>
      <c r="I211" s="41"/>
      <c r="J211" s="41"/>
      <c r="K211" s="41"/>
      <c r="L211" s="41"/>
      <c r="M211" s="41"/>
    </row>
    <row r="212" spans="1:13" ht="21" customHeight="1" x14ac:dyDescent="0.45">
      <c r="A212" s="41"/>
      <c r="B212" s="41"/>
      <c r="C212" s="41"/>
      <c r="D212" s="41"/>
      <c r="E212" s="80"/>
      <c r="F212" s="41"/>
      <c r="G212" s="41"/>
      <c r="H212" s="41"/>
      <c r="I212" s="41"/>
      <c r="J212" s="41"/>
      <c r="K212" s="41"/>
      <c r="L212" s="41"/>
      <c r="M212" s="41"/>
    </row>
    <row r="213" spans="1:13" ht="21" customHeight="1" x14ac:dyDescent="0.45">
      <c r="A213" s="41"/>
      <c r="B213" s="41"/>
      <c r="C213" s="41"/>
      <c r="D213" s="41"/>
      <c r="E213" s="80"/>
      <c r="F213" s="41"/>
      <c r="G213" s="41"/>
      <c r="H213" s="41"/>
      <c r="I213" s="41"/>
      <c r="J213" s="41"/>
      <c r="K213" s="41"/>
      <c r="L213" s="41"/>
      <c r="M213" s="41"/>
    </row>
    <row r="214" spans="1:13" ht="21" customHeight="1" x14ac:dyDescent="0.45">
      <c r="A214" s="41"/>
      <c r="B214" s="41"/>
      <c r="C214" s="41"/>
      <c r="D214" s="41"/>
      <c r="E214" s="80"/>
      <c r="F214" s="41"/>
      <c r="G214" s="41"/>
      <c r="H214" s="41"/>
      <c r="I214" s="41"/>
      <c r="J214" s="41"/>
      <c r="K214" s="41"/>
      <c r="L214" s="41"/>
      <c r="M214" s="41"/>
    </row>
    <row r="215" spans="1:13" ht="21" customHeight="1" x14ac:dyDescent="0.45">
      <c r="A215" s="41"/>
      <c r="B215" s="41"/>
      <c r="C215" s="41"/>
      <c r="D215" s="41"/>
      <c r="E215" s="80"/>
      <c r="F215" s="41"/>
      <c r="G215" s="41"/>
      <c r="H215" s="41"/>
      <c r="I215" s="41"/>
      <c r="J215" s="41"/>
      <c r="K215" s="41"/>
      <c r="L215" s="41"/>
      <c r="M215" s="41"/>
    </row>
    <row r="216" spans="1:13" ht="21" customHeight="1" x14ac:dyDescent="0.45">
      <c r="A216" s="41"/>
      <c r="B216" s="41"/>
      <c r="C216" s="41"/>
      <c r="D216" s="41"/>
      <c r="E216" s="80"/>
      <c r="F216" s="41"/>
      <c r="G216" s="41"/>
      <c r="H216" s="41"/>
      <c r="I216" s="41"/>
      <c r="J216" s="41"/>
      <c r="K216" s="41"/>
      <c r="L216" s="41"/>
      <c r="M216" s="41"/>
    </row>
    <row r="217" spans="1:13" ht="21" customHeight="1" x14ac:dyDescent="0.45">
      <c r="A217" s="41"/>
      <c r="B217" s="41"/>
      <c r="C217" s="41"/>
      <c r="D217" s="41"/>
      <c r="E217" s="80"/>
      <c r="F217" s="41"/>
      <c r="G217" s="41"/>
      <c r="H217" s="41"/>
      <c r="I217" s="41"/>
      <c r="J217" s="41"/>
      <c r="K217" s="41"/>
      <c r="L217" s="41"/>
      <c r="M217" s="41"/>
    </row>
    <row r="218" spans="1:13" ht="21" customHeight="1" x14ac:dyDescent="0.45">
      <c r="A218" s="41"/>
      <c r="B218" s="41"/>
      <c r="C218" s="41"/>
      <c r="D218" s="41"/>
      <c r="E218" s="80"/>
      <c r="F218" s="41"/>
      <c r="G218" s="41"/>
      <c r="H218" s="41"/>
      <c r="I218" s="41"/>
      <c r="J218" s="41"/>
      <c r="K218" s="41"/>
      <c r="L218" s="41"/>
      <c r="M218" s="41"/>
    </row>
    <row r="219" spans="1:13" ht="21" customHeight="1" x14ac:dyDescent="0.45">
      <c r="A219" s="41"/>
      <c r="B219" s="41"/>
      <c r="C219" s="41"/>
      <c r="D219" s="41"/>
      <c r="E219" s="80"/>
      <c r="F219" s="41"/>
      <c r="G219" s="41"/>
      <c r="H219" s="41"/>
      <c r="I219" s="41"/>
      <c r="J219" s="41"/>
      <c r="K219" s="41"/>
      <c r="L219" s="41"/>
      <c r="M219" s="41"/>
    </row>
    <row r="220" spans="1:13" ht="21" customHeight="1" x14ac:dyDescent="0.45">
      <c r="A220" s="41"/>
      <c r="B220" s="41"/>
      <c r="C220" s="41"/>
      <c r="D220" s="41"/>
      <c r="E220" s="80"/>
      <c r="F220" s="41"/>
      <c r="G220" s="41"/>
      <c r="H220" s="41"/>
      <c r="I220" s="41"/>
      <c r="J220" s="41"/>
      <c r="K220" s="41"/>
      <c r="L220" s="41"/>
      <c r="M220" s="41"/>
    </row>
    <row r="221" spans="1:13" ht="21" customHeight="1" x14ac:dyDescent="0.45">
      <c r="A221" s="41"/>
      <c r="B221" s="41"/>
      <c r="C221" s="41"/>
      <c r="D221" s="41"/>
      <c r="E221" s="80"/>
      <c r="F221" s="41"/>
      <c r="G221" s="41"/>
      <c r="H221" s="41"/>
      <c r="I221" s="41"/>
      <c r="J221" s="41"/>
      <c r="K221" s="41"/>
      <c r="L221" s="41"/>
      <c r="M221" s="41"/>
    </row>
    <row r="222" spans="1:13" ht="21" customHeight="1" x14ac:dyDescent="0.45">
      <c r="A222" s="41"/>
      <c r="B222" s="41"/>
      <c r="C222" s="41"/>
      <c r="D222" s="41"/>
      <c r="E222" s="80"/>
      <c r="F222" s="41"/>
      <c r="G222" s="41"/>
      <c r="H222" s="41"/>
      <c r="I222" s="41"/>
      <c r="J222" s="41"/>
      <c r="K222" s="41"/>
      <c r="L222" s="41"/>
      <c r="M222" s="41"/>
    </row>
    <row r="223" spans="1:13" ht="21" customHeight="1" x14ac:dyDescent="0.45">
      <c r="A223" s="41"/>
      <c r="B223" s="41"/>
      <c r="C223" s="41"/>
      <c r="D223" s="41"/>
      <c r="E223" s="80"/>
      <c r="F223" s="41"/>
      <c r="G223" s="41"/>
      <c r="H223" s="41"/>
      <c r="I223" s="41"/>
      <c r="J223" s="41"/>
      <c r="K223" s="41"/>
      <c r="L223" s="41"/>
      <c r="M223" s="41"/>
    </row>
    <row r="224" spans="1:13" ht="21" customHeight="1" x14ac:dyDescent="0.45">
      <c r="A224" s="41"/>
      <c r="B224" s="41"/>
      <c r="C224" s="41"/>
      <c r="D224" s="41"/>
      <c r="E224" s="80"/>
      <c r="F224" s="41"/>
      <c r="G224" s="41"/>
      <c r="H224" s="41"/>
      <c r="I224" s="41"/>
      <c r="J224" s="41"/>
      <c r="K224" s="41"/>
      <c r="L224" s="41"/>
      <c r="M224" s="41"/>
    </row>
    <row r="225" spans="1:13" ht="21" customHeight="1" x14ac:dyDescent="0.45">
      <c r="A225" s="41"/>
      <c r="B225" s="41"/>
      <c r="C225" s="41"/>
      <c r="D225" s="41"/>
      <c r="E225" s="80"/>
      <c r="F225" s="41"/>
      <c r="G225" s="41"/>
      <c r="H225" s="41"/>
      <c r="I225" s="41"/>
      <c r="J225" s="41"/>
      <c r="K225" s="41"/>
      <c r="L225" s="41"/>
      <c r="M225" s="41"/>
    </row>
    <row r="226" spans="1:13" ht="21" customHeight="1" x14ac:dyDescent="0.45">
      <c r="A226" s="41"/>
      <c r="B226" s="41"/>
      <c r="C226" s="41"/>
      <c r="D226" s="41"/>
      <c r="E226" s="80"/>
      <c r="F226" s="41"/>
      <c r="G226" s="41"/>
      <c r="H226" s="41"/>
      <c r="I226" s="41"/>
      <c r="J226" s="41"/>
      <c r="K226" s="41"/>
      <c r="L226" s="41"/>
      <c r="M226" s="41"/>
    </row>
    <row r="227" spans="1:13" ht="21" customHeight="1" x14ac:dyDescent="0.45">
      <c r="A227" s="41"/>
      <c r="B227" s="41"/>
      <c r="C227" s="41"/>
      <c r="D227" s="41"/>
      <c r="E227" s="80"/>
      <c r="F227" s="41"/>
      <c r="G227" s="41"/>
      <c r="H227" s="41"/>
      <c r="I227" s="41"/>
      <c r="J227" s="41"/>
      <c r="K227" s="41"/>
      <c r="L227" s="41"/>
      <c r="M227" s="41"/>
    </row>
    <row r="228" spans="1:13" ht="21" customHeight="1" x14ac:dyDescent="0.45">
      <c r="A228" s="41"/>
      <c r="B228" s="41"/>
      <c r="C228" s="41"/>
      <c r="D228" s="41"/>
      <c r="E228" s="80"/>
      <c r="F228" s="41"/>
      <c r="G228" s="41"/>
      <c r="H228" s="41"/>
      <c r="I228" s="41"/>
      <c r="J228" s="41"/>
      <c r="K228" s="41"/>
      <c r="L228" s="41"/>
      <c r="M228" s="41"/>
    </row>
    <row r="229" spans="1:13" ht="21" customHeight="1" x14ac:dyDescent="0.45">
      <c r="A229" s="41"/>
      <c r="B229" s="41"/>
      <c r="C229" s="41"/>
      <c r="D229" s="41"/>
      <c r="E229" s="80"/>
      <c r="F229" s="41"/>
      <c r="G229" s="41"/>
      <c r="H229" s="41"/>
      <c r="I229" s="41"/>
      <c r="J229" s="41"/>
      <c r="K229" s="41"/>
      <c r="L229" s="41"/>
      <c r="M229" s="41"/>
    </row>
    <row r="230" spans="1:13" ht="21" customHeight="1" x14ac:dyDescent="0.45">
      <c r="A230" s="41"/>
      <c r="B230" s="41"/>
      <c r="C230" s="41"/>
      <c r="D230" s="41"/>
      <c r="E230" s="80"/>
      <c r="F230" s="41"/>
      <c r="G230" s="41"/>
      <c r="H230" s="41"/>
      <c r="I230" s="41"/>
      <c r="J230" s="41"/>
      <c r="K230" s="41"/>
      <c r="L230" s="41"/>
      <c r="M230" s="41"/>
    </row>
    <row r="231" spans="1:13" ht="21" customHeight="1" x14ac:dyDescent="0.45">
      <c r="A231" s="41"/>
      <c r="B231" s="41"/>
      <c r="C231" s="41"/>
      <c r="D231" s="41"/>
      <c r="E231" s="80"/>
      <c r="F231" s="41"/>
      <c r="G231" s="41"/>
      <c r="H231" s="41"/>
      <c r="I231" s="41"/>
      <c r="J231" s="41"/>
      <c r="K231" s="41"/>
      <c r="L231" s="41"/>
      <c r="M231" s="41"/>
    </row>
    <row r="232" spans="1:13" ht="21" customHeight="1" x14ac:dyDescent="0.45">
      <c r="A232" s="41"/>
      <c r="B232" s="41"/>
      <c r="C232" s="41"/>
      <c r="D232" s="41"/>
      <c r="E232" s="80"/>
      <c r="F232" s="41"/>
      <c r="G232" s="41"/>
      <c r="H232" s="41"/>
      <c r="I232" s="41"/>
      <c r="J232" s="41"/>
      <c r="K232" s="41"/>
      <c r="L232" s="41"/>
      <c r="M232" s="41"/>
    </row>
    <row r="233" spans="1:13" ht="21" customHeight="1" x14ac:dyDescent="0.45">
      <c r="A233" s="41"/>
      <c r="B233" s="41"/>
      <c r="C233" s="41"/>
      <c r="D233" s="41"/>
      <c r="E233" s="80"/>
      <c r="F233" s="41"/>
      <c r="G233" s="41"/>
      <c r="H233" s="41"/>
      <c r="I233" s="41"/>
      <c r="J233" s="41"/>
      <c r="K233" s="41"/>
      <c r="L233" s="41"/>
      <c r="M233" s="41"/>
    </row>
    <row r="234" spans="1:13" ht="21" customHeight="1" x14ac:dyDescent="0.45">
      <c r="A234" s="41"/>
      <c r="B234" s="41"/>
      <c r="C234" s="41"/>
      <c r="D234" s="41"/>
      <c r="E234" s="80"/>
      <c r="F234" s="41"/>
      <c r="G234" s="41"/>
      <c r="H234" s="41"/>
      <c r="I234" s="41"/>
      <c r="J234" s="41"/>
      <c r="K234" s="41"/>
      <c r="L234" s="41"/>
      <c r="M234" s="41"/>
    </row>
    <row r="235" spans="1:13" ht="21" customHeight="1" x14ac:dyDescent="0.45">
      <c r="A235" s="41"/>
      <c r="B235" s="41"/>
      <c r="C235" s="41"/>
      <c r="D235" s="41"/>
      <c r="E235" s="80"/>
      <c r="F235" s="41"/>
      <c r="G235" s="41"/>
      <c r="H235" s="41"/>
      <c r="I235" s="41"/>
      <c r="J235" s="41"/>
      <c r="K235" s="41"/>
      <c r="L235" s="41"/>
      <c r="M235" s="41"/>
    </row>
    <row r="236" spans="1:13" ht="21" customHeight="1" x14ac:dyDescent="0.45">
      <c r="A236" s="41"/>
      <c r="B236" s="41"/>
      <c r="C236" s="41"/>
      <c r="D236" s="41"/>
      <c r="E236" s="80"/>
      <c r="F236" s="41"/>
      <c r="G236" s="41"/>
      <c r="H236" s="41"/>
      <c r="I236" s="41"/>
      <c r="J236" s="41"/>
      <c r="K236" s="41"/>
      <c r="L236" s="41"/>
      <c r="M236" s="41"/>
    </row>
    <row r="237" spans="1:13" ht="21" customHeight="1" x14ac:dyDescent="0.45">
      <c r="A237" s="41"/>
      <c r="B237" s="41"/>
      <c r="C237" s="41"/>
      <c r="D237" s="41"/>
      <c r="E237" s="80"/>
      <c r="F237" s="41"/>
      <c r="G237" s="41"/>
      <c r="H237" s="41"/>
      <c r="I237" s="41"/>
      <c r="J237" s="41"/>
      <c r="K237" s="41"/>
      <c r="L237" s="41"/>
      <c r="M237" s="41"/>
    </row>
    <row r="238" spans="1:13" ht="21" customHeight="1" x14ac:dyDescent="0.45">
      <c r="A238" s="41"/>
      <c r="B238" s="41"/>
      <c r="C238" s="41"/>
      <c r="D238" s="41"/>
      <c r="E238" s="80"/>
      <c r="F238" s="41"/>
      <c r="G238" s="41"/>
      <c r="H238" s="41"/>
      <c r="I238" s="41"/>
      <c r="J238" s="41"/>
      <c r="K238" s="41"/>
      <c r="L238" s="41"/>
      <c r="M238" s="41"/>
    </row>
    <row r="239" spans="1:13" ht="21" customHeight="1" x14ac:dyDescent="0.45">
      <c r="A239" s="41"/>
      <c r="B239" s="41"/>
      <c r="C239" s="41"/>
      <c r="D239" s="41"/>
      <c r="E239" s="80"/>
      <c r="F239" s="41"/>
      <c r="G239" s="41"/>
      <c r="H239" s="41"/>
      <c r="I239" s="41"/>
      <c r="J239" s="41"/>
      <c r="K239" s="41"/>
      <c r="L239" s="41"/>
      <c r="M239" s="41"/>
    </row>
    <row r="240" spans="1:13" ht="21" customHeight="1" x14ac:dyDescent="0.45">
      <c r="A240" s="41"/>
      <c r="B240" s="41"/>
      <c r="C240" s="41"/>
      <c r="D240" s="41"/>
      <c r="E240" s="80"/>
      <c r="F240" s="41"/>
      <c r="G240" s="41"/>
      <c r="H240" s="41"/>
      <c r="I240" s="41"/>
      <c r="J240" s="41"/>
      <c r="K240" s="41"/>
      <c r="L240" s="41"/>
      <c r="M240" s="41"/>
    </row>
    <row r="241" spans="1:13" ht="21" customHeight="1" x14ac:dyDescent="0.45">
      <c r="A241" s="41"/>
      <c r="B241" s="41"/>
      <c r="C241" s="41"/>
      <c r="D241" s="41"/>
      <c r="E241" s="80"/>
      <c r="F241" s="41"/>
      <c r="G241" s="41"/>
      <c r="H241" s="41"/>
      <c r="I241" s="41"/>
      <c r="J241" s="41"/>
      <c r="K241" s="41"/>
      <c r="L241" s="41"/>
      <c r="M241" s="41"/>
    </row>
    <row r="242" spans="1:13" ht="21" customHeight="1" x14ac:dyDescent="0.45">
      <c r="A242" s="41"/>
      <c r="B242" s="41"/>
      <c r="C242" s="41"/>
      <c r="D242" s="41"/>
      <c r="E242" s="80"/>
      <c r="F242" s="41"/>
      <c r="G242" s="41"/>
      <c r="H242" s="41"/>
      <c r="I242" s="41"/>
      <c r="J242" s="41"/>
      <c r="K242" s="41"/>
      <c r="L242" s="41"/>
      <c r="M242" s="41"/>
    </row>
    <row r="243" spans="1:13" ht="21" customHeight="1" x14ac:dyDescent="0.45">
      <c r="A243" s="41"/>
      <c r="B243" s="41"/>
      <c r="C243" s="41"/>
      <c r="D243" s="41"/>
      <c r="E243" s="80"/>
      <c r="F243" s="41"/>
      <c r="G243" s="41"/>
      <c r="H243" s="41"/>
      <c r="I243" s="41"/>
      <c r="J243" s="41"/>
      <c r="K243" s="41"/>
      <c r="L243" s="41"/>
      <c r="M243" s="41"/>
    </row>
    <row r="244" spans="1:13" ht="21" customHeight="1" x14ac:dyDescent="0.45">
      <c r="A244" s="41"/>
      <c r="B244" s="41"/>
      <c r="C244" s="41"/>
      <c r="D244" s="41"/>
      <c r="E244" s="80"/>
      <c r="F244" s="41"/>
      <c r="G244" s="41"/>
      <c r="H244" s="41"/>
      <c r="I244" s="41"/>
      <c r="J244" s="41"/>
      <c r="K244" s="41"/>
      <c r="L244" s="41"/>
      <c r="M244" s="41"/>
    </row>
    <row r="245" spans="1:13" ht="21" customHeight="1" x14ac:dyDescent="0.45">
      <c r="A245" s="41"/>
      <c r="B245" s="41"/>
      <c r="C245" s="41"/>
      <c r="D245" s="41"/>
      <c r="E245" s="80"/>
      <c r="F245" s="41"/>
      <c r="G245" s="41"/>
      <c r="H245" s="41"/>
      <c r="I245" s="41"/>
      <c r="J245" s="41"/>
      <c r="K245" s="41"/>
      <c r="L245" s="41"/>
      <c r="M245" s="41"/>
    </row>
    <row r="246" spans="1:13" ht="21" customHeight="1" x14ac:dyDescent="0.45">
      <c r="A246" s="41"/>
      <c r="B246" s="41"/>
      <c r="C246" s="41"/>
      <c r="D246" s="41"/>
      <c r="E246" s="80"/>
      <c r="F246" s="41"/>
      <c r="G246" s="41"/>
      <c r="H246" s="41"/>
      <c r="I246" s="41"/>
      <c r="J246" s="41"/>
      <c r="K246" s="41"/>
      <c r="L246" s="41"/>
      <c r="M246" s="41"/>
    </row>
    <row r="247" spans="1:13" ht="21" customHeight="1" x14ac:dyDescent="0.45">
      <c r="A247" s="41"/>
      <c r="B247" s="41"/>
      <c r="C247" s="41"/>
      <c r="D247" s="41"/>
      <c r="E247" s="80"/>
      <c r="F247" s="41"/>
      <c r="G247" s="41"/>
      <c r="H247" s="41"/>
      <c r="I247" s="41"/>
      <c r="J247" s="41"/>
      <c r="K247" s="41"/>
      <c r="L247" s="41"/>
      <c r="M247" s="41"/>
    </row>
    <row r="248" spans="1:13" ht="21" customHeight="1" x14ac:dyDescent="0.45">
      <c r="A248" s="41"/>
      <c r="B248" s="41"/>
      <c r="C248" s="41"/>
      <c r="D248" s="41"/>
      <c r="E248" s="80"/>
      <c r="F248" s="41"/>
      <c r="G248" s="41"/>
      <c r="H248" s="41"/>
      <c r="I248" s="41"/>
      <c r="J248" s="41"/>
      <c r="K248" s="41"/>
      <c r="L248" s="41"/>
      <c r="M248" s="41"/>
    </row>
    <row r="249" spans="1:13" ht="21" customHeight="1" x14ac:dyDescent="0.45">
      <c r="A249" s="41"/>
      <c r="B249" s="41"/>
      <c r="C249" s="41"/>
      <c r="D249" s="41"/>
      <c r="E249" s="80"/>
      <c r="F249" s="41"/>
      <c r="G249" s="41"/>
      <c r="H249" s="41"/>
      <c r="I249" s="41"/>
      <c r="J249" s="41"/>
      <c r="K249" s="41"/>
      <c r="L249" s="41"/>
      <c r="M249" s="41"/>
    </row>
    <row r="250" spans="1:13" ht="21" customHeight="1" x14ac:dyDescent="0.45">
      <c r="A250" s="41"/>
      <c r="B250" s="41"/>
      <c r="C250" s="41"/>
      <c r="D250" s="41"/>
      <c r="E250" s="80"/>
      <c r="F250" s="41"/>
      <c r="G250" s="41"/>
      <c r="H250" s="41"/>
      <c r="I250" s="41"/>
      <c r="J250" s="41"/>
      <c r="K250" s="41"/>
      <c r="L250" s="41"/>
      <c r="M250" s="41"/>
    </row>
    <row r="251" spans="1:13" ht="21" customHeight="1" x14ac:dyDescent="0.45">
      <c r="A251" s="41"/>
      <c r="B251" s="41"/>
      <c r="C251" s="41"/>
      <c r="D251" s="41"/>
      <c r="E251" s="80"/>
      <c r="F251" s="41"/>
      <c r="G251" s="41"/>
      <c r="H251" s="41"/>
      <c r="I251" s="41"/>
      <c r="J251" s="41"/>
      <c r="K251" s="41"/>
      <c r="L251" s="41"/>
      <c r="M251" s="41"/>
    </row>
    <row r="252" spans="1:13" ht="21" customHeight="1" x14ac:dyDescent="0.45">
      <c r="A252" s="41"/>
      <c r="B252" s="41"/>
      <c r="C252" s="41"/>
      <c r="D252" s="41"/>
      <c r="E252" s="80"/>
      <c r="F252" s="41"/>
      <c r="G252" s="41"/>
      <c r="H252" s="41"/>
      <c r="I252" s="41"/>
      <c r="J252" s="41"/>
      <c r="K252" s="41"/>
      <c r="L252" s="41"/>
      <c r="M252" s="41"/>
    </row>
    <row r="253" spans="1:13" ht="21" customHeight="1" x14ac:dyDescent="0.45">
      <c r="A253" s="41"/>
      <c r="B253" s="41"/>
      <c r="C253" s="41"/>
      <c r="D253" s="41"/>
      <c r="E253" s="80"/>
      <c r="F253" s="41"/>
      <c r="G253" s="41"/>
      <c r="H253" s="41"/>
      <c r="I253" s="41"/>
      <c r="J253" s="41"/>
      <c r="K253" s="41"/>
      <c r="L253" s="41"/>
      <c r="M253" s="41"/>
    </row>
    <row r="254" spans="1:13" ht="21" customHeight="1" x14ac:dyDescent="0.45">
      <c r="A254" s="41"/>
      <c r="B254" s="41"/>
      <c r="C254" s="41"/>
      <c r="D254" s="41"/>
      <c r="E254" s="80"/>
      <c r="F254" s="41"/>
      <c r="G254" s="41"/>
      <c r="H254" s="41"/>
      <c r="I254" s="41"/>
      <c r="J254" s="41"/>
      <c r="K254" s="41"/>
      <c r="L254" s="41"/>
      <c r="M254" s="41"/>
    </row>
    <row r="255" spans="1:13" ht="21" customHeight="1" x14ac:dyDescent="0.45">
      <c r="A255" s="41"/>
      <c r="B255" s="41"/>
      <c r="C255" s="41"/>
      <c r="D255" s="41"/>
      <c r="E255" s="80"/>
      <c r="F255" s="41"/>
      <c r="G255" s="41"/>
      <c r="H255" s="41"/>
      <c r="I255" s="41"/>
      <c r="J255" s="41"/>
      <c r="K255" s="41"/>
      <c r="L255" s="41"/>
      <c r="M255" s="41"/>
    </row>
    <row r="256" spans="1:13" ht="21" customHeight="1" x14ac:dyDescent="0.45">
      <c r="A256" s="41"/>
      <c r="B256" s="41"/>
      <c r="C256" s="41"/>
      <c r="D256" s="41"/>
      <c r="E256" s="80"/>
      <c r="F256" s="41"/>
      <c r="G256" s="41"/>
      <c r="H256" s="41"/>
      <c r="I256" s="41"/>
      <c r="J256" s="41"/>
      <c r="K256" s="41"/>
      <c r="L256" s="41"/>
      <c r="M256" s="41"/>
    </row>
    <row r="257" spans="1:13" ht="21" customHeight="1" x14ac:dyDescent="0.45">
      <c r="A257" s="41"/>
      <c r="B257" s="41"/>
      <c r="C257" s="41"/>
      <c r="D257" s="41"/>
      <c r="E257" s="80"/>
      <c r="F257" s="41"/>
      <c r="G257" s="41"/>
      <c r="H257" s="41"/>
      <c r="I257" s="41"/>
      <c r="J257" s="41"/>
      <c r="K257" s="41"/>
      <c r="L257" s="41"/>
      <c r="M257" s="41"/>
    </row>
    <row r="258" spans="1:13" ht="21" customHeight="1" x14ac:dyDescent="0.45">
      <c r="A258" s="41"/>
      <c r="B258" s="41"/>
      <c r="C258" s="41"/>
      <c r="D258" s="41"/>
      <c r="E258" s="80"/>
      <c r="F258" s="41"/>
      <c r="G258" s="41"/>
      <c r="H258" s="41"/>
      <c r="I258" s="41"/>
      <c r="J258" s="41"/>
      <c r="K258" s="41"/>
      <c r="L258" s="41"/>
      <c r="M258" s="41"/>
    </row>
    <row r="259" spans="1:13" ht="21" customHeight="1" x14ac:dyDescent="0.45">
      <c r="A259" s="41"/>
      <c r="B259" s="41"/>
      <c r="C259" s="41"/>
      <c r="D259" s="41"/>
      <c r="E259" s="80"/>
      <c r="F259" s="41"/>
      <c r="G259" s="41"/>
      <c r="H259" s="41"/>
      <c r="I259" s="41"/>
      <c r="J259" s="41"/>
      <c r="K259" s="41"/>
      <c r="L259" s="41"/>
      <c r="M259" s="41"/>
    </row>
    <row r="260" spans="1:13" ht="21" customHeight="1" x14ac:dyDescent="0.45">
      <c r="A260" s="41"/>
      <c r="B260" s="41"/>
      <c r="C260" s="41"/>
      <c r="D260" s="41"/>
      <c r="E260" s="80"/>
      <c r="F260" s="41"/>
      <c r="G260" s="41"/>
      <c r="H260" s="41"/>
      <c r="I260" s="41"/>
      <c r="J260" s="41"/>
      <c r="K260" s="41"/>
      <c r="L260" s="41"/>
      <c r="M260" s="41"/>
    </row>
    <row r="261" spans="1:13" ht="21" customHeight="1" x14ac:dyDescent="0.45">
      <c r="A261" s="41"/>
      <c r="B261" s="41"/>
      <c r="C261" s="41"/>
      <c r="D261" s="41"/>
      <c r="E261" s="80"/>
      <c r="F261" s="41"/>
      <c r="G261" s="41"/>
      <c r="H261" s="41"/>
      <c r="I261" s="41"/>
      <c r="J261" s="41"/>
      <c r="K261" s="41"/>
      <c r="L261" s="41"/>
      <c r="M261" s="41"/>
    </row>
    <row r="262" spans="1:13" ht="21" customHeight="1" x14ac:dyDescent="0.45">
      <c r="A262" s="41"/>
      <c r="B262" s="41"/>
      <c r="C262" s="41"/>
      <c r="D262" s="41"/>
      <c r="E262" s="80"/>
      <c r="F262" s="41"/>
      <c r="G262" s="41"/>
      <c r="H262" s="41"/>
      <c r="I262" s="41"/>
      <c r="J262" s="41"/>
      <c r="K262" s="41"/>
      <c r="L262" s="41"/>
      <c r="M262" s="41"/>
    </row>
    <row r="263" spans="1:13" ht="21" customHeight="1" x14ac:dyDescent="0.45">
      <c r="A263" s="41"/>
      <c r="B263" s="41"/>
      <c r="C263" s="41"/>
      <c r="D263" s="41"/>
      <c r="E263" s="80"/>
      <c r="F263" s="41"/>
      <c r="G263" s="41"/>
      <c r="H263" s="41"/>
      <c r="I263" s="41"/>
      <c r="J263" s="41"/>
      <c r="K263" s="41"/>
      <c r="L263" s="41"/>
      <c r="M263" s="41"/>
    </row>
    <row r="264" spans="1:13" ht="21" customHeight="1" x14ac:dyDescent="0.45">
      <c r="A264" s="41"/>
      <c r="B264" s="41"/>
      <c r="C264" s="41"/>
      <c r="D264" s="41"/>
      <c r="E264" s="80"/>
      <c r="F264" s="41"/>
      <c r="G264" s="41"/>
      <c r="H264" s="41"/>
      <c r="I264" s="41"/>
      <c r="J264" s="41"/>
      <c r="K264" s="41"/>
      <c r="L264" s="41"/>
      <c r="M264" s="41"/>
    </row>
    <row r="265" spans="1:13" ht="21" customHeight="1" x14ac:dyDescent="0.45">
      <c r="A265" s="41"/>
      <c r="B265" s="41"/>
      <c r="C265" s="41"/>
      <c r="D265" s="41"/>
      <c r="E265" s="80"/>
      <c r="F265" s="41"/>
      <c r="G265" s="41"/>
      <c r="H265" s="41"/>
      <c r="I265" s="41"/>
      <c r="J265" s="41"/>
      <c r="K265" s="41"/>
      <c r="L265" s="41"/>
      <c r="M265" s="41"/>
    </row>
    <row r="266" spans="1:13" ht="21" customHeight="1" x14ac:dyDescent="0.45">
      <c r="A266" s="41"/>
      <c r="B266" s="41"/>
      <c r="C266" s="41"/>
      <c r="D266" s="41"/>
      <c r="E266" s="80"/>
      <c r="F266" s="41"/>
      <c r="G266" s="41"/>
      <c r="H266" s="41"/>
      <c r="I266" s="41"/>
      <c r="J266" s="41"/>
      <c r="K266" s="41"/>
      <c r="L266" s="41"/>
      <c r="M266" s="41"/>
    </row>
    <row r="267" spans="1:13" ht="21" customHeight="1" x14ac:dyDescent="0.45">
      <c r="A267" s="41"/>
      <c r="B267" s="41"/>
      <c r="C267" s="41"/>
      <c r="D267" s="41"/>
      <c r="E267" s="80"/>
      <c r="F267" s="41"/>
      <c r="G267" s="41"/>
      <c r="H267" s="41"/>
      <c r="I267" s="41"/>
      <c r="J267" s="41"/>
      <c r="K267" s="41"/>
      <c r="L267" s="41"/>
      <c r="M267" s="41"/>
    </row>
    <row r="268" spans="1:13" ht="21" customHeight="1" x14ac:dyDescent="0.45">
      <c r="A268" s="41"/>
      <c r="B268" s="41"/>
      <c r="C268" s="41"/>
      <c r="D268" s="41"/>
      <c r="E268" s="80"/>
      <c r="F268" s="41"/>
      <c r="G268" s="41"/>
      <c r="H268" s="41"/>
      <c r="I268" s="41"/>
      <c r="J268" s="41"/>
      <c r="K268" s="41"/>
      <c r="L268" s="41"/>
      <c r="M268" s="41"/>
    </row>
    <row r="269" spans="1:13" ht="21" customHeight="1" x14ac:dyDescent="0.45">
      <c r="A269" s="41"/>
      <c r="B269" s="41"/>
      <c r="C269" s="41"/>
      <c r="D269" s="41"/>
      <c r="E269" s="80"/>
      <c r="F269" s="41"/>
      <c r="G269" s="41"/>
      <c r="H269" s="41"/>
      <c r="I269" s="41"/>
      <c r="J269" s="41"/>
      <c r="K269" s="41"/>
      <c r="L269" s="41"/>
      <c r="M269" s="41"/>
    </row>
    <row r="270" spans="1:13" ht="21" customHeight="1" x14ac:dyDescent="0.45">
      <c r="A270" s="41"/>
      <c r="B270" s="41"/>
      <c r="C270" s="41"/>
      <c r="D270" s="41"/>
      <c r="E270" s="80"/>
      <c r="F270" s="41"/>
      <c r="G270" s="41"/>
      <c r="H270" s="41"/>
      <c r="I270" s="41"/>
      <c r="J270" s="41"/>
      <c r="K270" s="41"/>
      <c r="L270" s="41"/>
      <c r="M270" s="41"/>
    </row>
    <row r="271" spans="1:13" ht="21" customHeight="1" x14ac:dyDescent="0.45">
      <c r="A271" s="41"/>
      <c r="B271" s="41"/>
      <c r="C271" s="41"/>
      <c r="D271" s="41"/>
      <c r="E271" s="80"/>
      <c r="F271" s="41"/>
      <c r="G271" s="41"/>
      <c r="H271" s="41"/>
      <c r="I271" s="41"/>
      <c r="J271" s="41"/>
      <c r="K271" s="41"/>
      <c r="L271" s="41"/>
      <c r="M271" s="41"/>
    </row>
    <row r="272" spans="1:13" ht="21" customHeight="1" x14ac:dyDescent="0.45">
      <c r="A272" s="41"/>
      <c r="B272" s="41"/>
      <c r="C272" s="41"/>
      <c r="D272" s="41"/>
      <c r="E272" s="80"/>
      <c r="F272" s="41"/>
      <c r="G272" s="41"/>
      <c r="H272" s="41"/>
      <c r="I272" s="41"/>
      <c r="J272" s="41"/>
      <c r="K272" s="41"/>
      <c r="L272" s="41"/>
      <c r="M272" s="41"/>
    </row>
    <row r="273" spans="1:13" ht="21" customHeight="1" x14ac:dyDescent="0.45">
      <c r="A273" s="41"/>
      <c r="B273" s="41"/>
      <c r="C273" s="41"/>
      <c r="D273" s="41"/>
      <c r="E273" s="80"/>
      <c r="F273" s="41"/>
      <c r="G273" s="41"/>
      <c r="H273" s="41"/>
      <c r="I273" s="41"/>
      <c r="J273" s="41"/>
      <c r="K273" s="41"/>
      <c r="L273" s="41"/>
      <c r="M273" s="41"/>
    </row>
    <row r="274" spans="1:13" ht="21" customHeight="1" x14ac:dyDescent="0.45">
      <c r="A274" s="41"/>
      <c r="B274" s="41"/>
      <c r="C274" s="41"/>
      <c r="D274" s="41"/>
      <c r="E274" s="80"/>
      <c r="F274" s="41"/>
      <c r="G274" s="41"/>
      <c r="H274" s="41"/>
      <c r="I274" s="41"/>
      <c r="J274" s="41"/>
      <c r="K274" s="41"/>
      <c r="L274" s="41"/>
      <c r="M274" s="41"/>
    </row>
    <row r="275" spans="1:13" ht="21" customHeight="1" x14ac:dyDescent="0.45">
      <c r="A275" s="41"/>
      <c r="B275" s="41"/>
      <c r="C275" s="41"/>
      <c r="D275" s="41"/>
      <c r="E275" s="80"/>
      <c r="F275" s="41"/>
      <c r="G275" s="41"/>
      <c r="H275" s="41"/>
      <c r="I275" s="41"/>
      <c r="J275" s="41"/>
      <c r="K275" s="41"/>
      <c r="L275" s="41"/>
      <c r="M275" s="41"/>
    </row>
    <row r="276" spans="1:13" ht="21" customHeight="1" x14ac:dyDescent="0.45">
      <c r="A276" s="41"/>
      <c r="B276" s="41"/>
      <c r="C276" s="41"/>
      <c r="D276" s="41"/>
      <c r="E276" s="80"/>
      <c r="F276" s="41"/>
      <c r="G276" s="41"/>
      <c r="H276" s="41"/>
      <c r="I276" s="41"/>
      <c r="J276" s="41"/>
      <c r="K276" s="41"/>
      <c r="L276" s="41"/>
      <c r="M276" s="41"/>
    </row>
    <row r="277" spans="1:13" ht="21" customHeight="1" x14ac:dyDescent="0.45">
      <c r="A277" s="41"/>
      <c r="B277" s="41"/>
      <c r="C277" s="41"/>
      <c r="D277" s="41"/>
      <c r="E277" s="80"/>
      <c r="F277" s="41"/>
      <c r="G277" s="41"/>
      <c r="H277" s="41"/>
      <c r="I277" s="41"/>
      <c r="J277" s="41"/>
      <c r="K277" s="41"/>
      <c r="L277" s="41"/>
      <c r="M277" s="41"/>
    </row>
    <row r="278" spans="1:13" ht="21" customHeight="1" x14ac:dyDescent="0.45">
      <c r="A278" s="41"/>
      <c r="B278" s="41"/>
      <c r="C278" s="41"/>
      <c r="D278" s="41"/>
      <c r="E278" s="80"/>
      <c r="F278" s="41"/>
      <c r="G278" s="41"/>
      <c r="H278" s="41"/>
      <c r="I278" s="41"/>
      <c r="J278" s="41"/>
      <c r="K278" s="41"/>
      <c r="L278" s="41"/>
      <c r="M278" s="41"/>
    </row>
    <row r="279" spans="1:13" ht="21" customHeight="1" x14ac:dyDescent="0.45">
      <c r="A279" s="41"/>
      <c r="B279" s="41"/>
      <c r="C279" s="41"/>
      <c r="D279" s="41"/>
      <c r="E279" s="80"/>
      <c r="F279" s="41"/>
      <c r="G279" s="41"/>
      <c r="H279" s="41"/>
      <c r="I279" s="41"/>
      <c r="J279" s="41"/>
      <c r="K279" s="41"/>
      <c r="L279" s="41"/>
      <c r="M279" s="41"/>
    </row>
    <row r="280" spans="1:13" ht="21" customHeight="1" x14ac:dyDescent="0.45">
      <c r="A280" s="41"/>
      <c r="B280" s="41"/>
      <c r="C280" s="41"/>
      <c r="D280" s="41"/>
      <c r="E280" s="80"/>
      <c r="F280" s="41"/>
      <c r="G280" s="41"/>
      <c r="H280" s="41"/>
      <c r="I280" s="41"/>
      <c r="J280" s="41"/>
      <c r="K280" s="41"/>
      <c r="L280" s="41"/>
      <c r="M280" s="41"/>
    </row>
    <row r="281" spans="1:13" ht="21" customHeight="1" x14ac:dyDescent="0.45">
      <c r="A281" s="41"/>
      <c r="B281" s="41"/>
      <c r="C281" s="41"/>
      <c r="D281" s="41"/>
      <c r="E281" s="80"/>
      <c r="F281" s="41"/>
      <c r="G281" s="41"/>
      <c r="H281" s="41"/>
      <c r="I281" s="41"/>
      <c r="J281" s="41"/>
      <c r="K281" s="41"/>
      <c r="L281" s="41"/>
      <c r="M281" s="41"/>
    </row>
    <row r="282" spans="1:13" ht="21" customHeight="1" x14ac:dyDescent="0.45">
      <c r="A282" s="41"/>
      <c r="B282" s="41"/>
      <c r="C282" s="41"/>
      <c r="D282" s="41"/>
      <c r="E282" s="80"/>
      <c r="F282" s="41"/>
      <c r="G282" s="41"/>
      <c r="H282" s="41"/>
      <c r="I282" s="41"/>
      <c r="J282" s="41"/>
      <c r="K282" s="41"/>
      <c r="L282" s="41"/>
      <c r="M282" s="41"/>
    </row>
    <row r="283" spans="1:13" ht="21" customHeight="1" x14ac:dyDescent="0.45">
      <c r="A283" s="41"/>
      <c r="B283" s="41"/>
      <c r="C283" s="41"/>
      <c r="D283" s="41"/>
      <c r="E283" s="80"/>
      <c r="F283" s="41"/>
      <c r="G283" s="41"/>
      <c r="H283" s="41"/>
      <c r="I283" s="41"/>
      <c r="J283" s="41"/>
      <c r="K283" s="41"/>
      <c r="L283" s="41"/>
      <c r="M283" s="41"/>
    </row>
    <row r="284" spans="1:13" ht="21" customHeight="1" x14ac:dyDescent="0.45">
      <c r="A284" s="41"/>
      <c r="B284" s="41"/>
      <c r="C284" s="41"/>
      <c r="D284" s="41"/>
      <c r="E284" s="80"/>
      <c r="F284" s="41"/>
      <c r="G284" s="41"/>
      <c r="H284" s="41"/>
      <c r="I284" s="41"/>
      <c r="J284" s="41"/>
      <c r="K284" s="41"/>
      <c r="L284" s="41"/>
      <c r="M284" s="41"/>
    </row>
    <row r="285" spans="1:13" ht="21" customHeight="1" x14ac:dyDescent="0.45">
      <c r="A285" s="41"/>
      <c r="B285" s="41"/>
      <c r="C285" s="41"/>
      <c r="D285" s="41"/>
      <c r="E285" s="80"/>
      <c r="F285" s="41"/>
      <c r="G285" s="41"/>
      <c r="H285" s="41"/>
      <c r="I285" s="41"/>
      <c r="J285" s="41"/>
      <c r="K285" s="41"/>
      <c r="L285" s="41"/>
      <c r="M285" s="41"/>
    </row>
    <row r="286" spans="1:13" ht="21" customHeight="1" x14ac:dyDescent="0.45">
      <c r="A286" s="41"/>
      <c r="B286" s="41"/>
      <c r="C286" s="41"/>
      <c r="D286" s="41"/>
      <c r="E286" s="80"/>
      <c r="F286" s="41"/>
      <c r="G286" s="41"/>
      <c r="H286" s="41"/>
      <c r="I286" s="41"/>
      <c r="J286" s="41"/>
      <c r="K286" s="41"/>
      <c r="L286" s="41"/>
      <c r="M286" s="41"/>
    </row>
    <row r="287" spans="1:13" ht="21" customHeight="1" x14ac:dyDescent="0.45">
      <c r="A287" s="41"/>
      <c r="B287" s="41"/>
      <c r="C287" s="41"/>
      <c r="D287" s="41"/>
      <c r="E287" s="80"/>
      <c r="F287" s="41"/>
      <c r="G287" s="41"/>
      <c r="H287" s="41"/>
      <c r="I287" s="41"/>
      <c r="J287" s="41"/>
      <c r="K287" s="41"/>
      <c r="L287" s="41"/>
      <c r="M287" s="41"/>
    </row>
    <row r="288" spans="1:13" ht="21" customHeight="1" x14ac:dyDescent="0.45">
      <c r="A288" s="41"/>
      <c r="B288" s="41"/>
      <c r="C288" s="41"/>
      <c r="D288" s="41"/>
      <c r="E288" s="80"/>
      <c r="F288" s="41"/>
      <c r="G288" s="41"/>
      <c r="H288" s="41"/>
      <c r="I288" s="41"/>
      <c r="J288" s="41"/>
      <c r="K288" s="41"/>
      <c r="L288" s="41"/>
      <c r="M288" s="41"/>
    </row>
    <row r="289" spans="1:13" ht="21" customHeight="1" x14ac:dyDescent="0.45">
      <c r="A289" s="41"/>
      <c r="B289" s="41"/>
      <c r="C289" s="41"/>
      <c r="D289" s="41"/>
      <c r="E289" s="80"/>
      <c r="F289" s="41"/>
      <c r="G289" s="41"/>
      <c r="H289" s="41"/>
      <c r="I289" s="41"/>
      <c r="J289" s="41"/>
      <c r="K289" s="41"/>
      <c r="L289" s="41"/>
      <c r="M289" s="41"/>
    </row>
    <row r="290" spans="1:13" ht="21" customHeight="1" x14ac:dyDescent="0.45">
      <c r="A290" s="41"/>
      <c r="B290" s="41"/>
      <c r="C290" s="41"/>
      <c r="D290" s="41"/>
      <c r="E290" s="80"/>
      <c r="F290" s="41"/>
      <c r="G290" s="41"/>
      <c r="H290" s="41"/>
      <c r="I290" s="41"/>
      <c r="J290" s="41"/>
      <c r="K290" s="41"/>
      <c r="L290" s="41"/>
      <c r="M290" s="41"/>
    </row>
    <row r="291" spans="1:13" ht="21" customHeight="1" x14ac:dyDescent="0.45">
      <c r="A291" s="41"/>
      <c r="B291" s="41"/>
      <c r="C291" s="41"/>
      <c r="D291" s="41"/>
      <c r="E291" s="80"/>
      <c r="F291" s="41"/>
      <c r="G291" s="41"/>
      <c r="H291" s="41"/>
      <c r="I291" s="41"/>
      <c r="J291" s="41"/>
      <c r="K291" s="41"/>
      <c r="L291" s="41"/>
      <c r="M291" s="41"/>
    </row>
    <row r="292" spans="1:13" ht="21" customHeight="1" x14ac:dyDescent="0.45">
      <c r="A292" s="41"/>
      <c r="B292" s="41"/>
      <c r="C292" s="41"/>
      <c r="D292" s="41"/>
      <c r="E292" s="80"/>
      <c r="F292" s="41"/>
      <c r="G292" s="41"/>
      <c r="H292" s="41"/>
      <c r="I292" s="41"/>
      <c r="J292" s="41"/>
      <c r="K292" s="41"/>
      <c r="L292" s="41"/>
      <c r="M292" s="41"/>
    </row>
    <row r="293" spans="1:13" ht="21" customHeight="1" x14ac:dyDescent="0.45">
      <c r="A293" s="41"/>
      <c r="B293" s="41"/>
      <c r="C293" s="41"/>
      <c r="D293" s="41"/>
      <c r="E293" s="80"/>
      <c r="F293" s="41"/>
      <c r="G293" s="41"/>
      <c r="H293" s="41"/>
      <c r="I293" s="41"/>
      <c r="J293" s="41"/>
      <c r="K293" s="41"/>
      <c r="L293" s="41"/>
      <c r="M293" s="41"/>
    </row>
    <row r="294" spans="1:13" ht="21" customHeight="1" x14ac:dyDescent="0.45">
      <c r="A294" s="41"/>
      <c r="B294" s="41"/>
      <c r="C294" s="41"/>
      <c r="D294" s="41"/>
      <c r="E294" s="80"/>
      <c r="F294" s="41"/>
      <c r="G294" s="41"/>
      <c r="H294" s="41"/>
      <c r="I294" s="41"/>
      <c r="J294" s="41"/>
      <c r="K294" s="41"/>
      <c r="L294" s="41"/>
      <c r="M294" s="41"/>
    </row>
    <row r="295" spans="1:13" ht="21" customHeight="1" x14ac:dyDescent="0.45">
      <c r="A295" s="41"/>
      <c r="B295" s="41"/>
      <c r="C295" s="41"/>
      <c r="D295" s="41"/>
      <c r="E295" s="80"/>
      <c r="F295" s="41"/>
      <c r="G295" s="41"/>
      <c r="H295" s="41"/>
      <c r="I295" s="41"/>
      <c r="J295" s="41"/>
      <c r="K295" s="41"/>
      <c r="L295" s="41"/>
      <c r="M295" s="41"/>
    </row>
    <row r="296" spans="1:13" ht="21" customHeight="1" x14ac:dyDescent="0.45">
      <c r="A296" s="41"/>
      <c r="B296" s="41"/>
      <c r="C296" s="41"/>
      <c r="D296" s="41"/>
      <c r="E296" s="80"/>
      <c r="F296" s="41"/>
      <c r="G296" s="41"/>
      <c r="H296" s="41"/>
      <c r="I296" s="41"/>
      <c r="J296" s="41"/>
      <c r="K296" s="41"/>
      <c r="L296" s="41"/>
      <c r="M296" s="41"/>
    </row>
    <row r="297" spans="1:13" ht="21" customHeight="1" x14ac:dyDescent="0.45">
      <c r="A297" s="41"/>
      <c r="B297" s="41"/>
      <c r="C297" s="41"/>
      <c r="D297" s="41"/>
      <c r="E297" s="80"/>
      <c r="F297" s="41"/>
      <c r="G297" s="41"/>
      <c r="H297" s="41"/>
      <c r="I297" s="41"/>
      <c r="J297" s="41"/>
      <c r="K297" s="41"/>
      <c r="L297" s="41"/>
      <c r="M297" s="41"/>
    </row>
    <row r="298" spans="1:13" ht="21" customHeight="1" x14ac:dyDescent="0.45">
      <c r="A298" s="41"/>
      <c r="B298" s="41"/>
      <c r="C298" s="41"/>
      <c r="D298" s="41"/>
      <c r="E298" s="80"/>
      <c r="F298" s="41"/>
      <c r="G298" s="41"/>
      <c r="H298" s="41"/>
      <c r="I298" s="41"/>
      <c r="J298" s="41"/>
      <c r="K298" s="41"/>
      <c r="L298" s="41"/>
      <c r="M298" s="41"/>
    </row>
    <row r="299" spans="1:13" ht="21" customHeight="1" x14ac:dyDescent="0.45">
      <c r="A299" s="41"/>
      <c r="B299" s="41"/>
      <c r="C299" s="41"/>
      <c r="D299" s="41"/>
      <c r="E299" s="80"/>
      <c r="F299" s="41"/>
      <c r="G299" s="41"/>
      <c r="H299" s="41"/>
      <c r="I299" s="41"/>
      <c r="J299" s="41"/>
      <c r="K299" s="41"/>
      <c r="L299" s="41"/>
      <c r="M299" s="41"/>
    </row>
    <row r="300" spans="1:13" ht="21" customHeight="1" x14ac:dyDescent="0.45">
      <c r="A300" s="41"/>
      <c r="B300" s="41"/>
      <c r="C300" s="41"/>
      <c r="D300" s="41"/>
      <c r="E300" s="80"/>
      <c r="F300" s="41"/>
      <c r="G300" s="41"/>
      <c r="H300" s="41"/>
      <c r="I300" s="41"/>
      <c r="J300" s="41"/>
      <c r="K300" s="41"/>
      <c r="L300" s="41"/>
      <c r="M300" s="41"/>
    </row>
    <row r="301" spans="1:13" ht="21" customHeight="1" x14ac:dyDescent="0.45">
      <c r="A301" s="41"/>
      <c r="B301" s="41"/>
      <c r="C301" s="41"/>
      <c r="D301" s="41"/>
      <c r="E301" s="80"/>
      <c r="F301" s="41"/>
      <c r="G301" s="41"/>
      <c r="H301" s="41"/>
      <c r="I301" s="41"/>
      <c r="J301" s="41"/>
      <c r="K301" s="41"/>
      <c r="L301" s="41"/>
      <c r="M301" s="41"/>
    </row>
    <row r="302" spans="1:13" ht="21" customHeight="1" x14ac:dyDescent="0.45">
      <c r="A302" s="41"/>
      <c r="B302" s="41"/>
      <c r="C302" s="41"/>
      <c r="D302" s="41"/>
      <c r="E302" s="80"/>
      <c r="F302" s="41"/>
      <c r="G302" s="41"/>
      <c r="H302" s="41"/>
      <c r="I302" s="41"/>
      <c r="J302" s="41"/>
      <c r="K302" s="41"/>
      <c r="L302" s="41"/>
      <c r="M302" s="41"/>
    </row>
    <row r="303" spans="1:13" ht="21" customHeight="1" x14ac:dyDescent="0.45">
      <c r="A303" s="41"/>
      <c r="B303" s="41"/>
      <c r="C303" s="41"/>
      <c r="D303" s="41"/>
      <c r="E303" s="80"/>
      <c r="F303" s="41"/>
      <c r="G303" s="41"/>
      <c r="H303" s="41"/>
      <c r="I303" s="41"/>
      <c r="J303" s="41"/>
      <c r="K303" s="41"/>
      <c r="L303" s="41"/>
      <c r="M303" s="41"/>
    </row>
    <row r="304" spans="1:13" ht="21" customHeight="1" x14ac:dyDescent="0.45">
      <c r="A304" s="41"/>
      <c r="B304" s="41"/>
      <c r="C304" s="41"/>
      <c r="D304" s="41"/>
      <c r="E304" s="80"/>
      <c r="F304" s="41"/>
      <c r="G304" s="41"/>
      <c r="H304" s="41"/>
      <c r="I304" s="41"/>
      <c r="J304" s="41"/>
      <c r="K304" s="41"/>
      <c r="L304" s="41"/>
      <c r="M304" s="41"/>
    </row>
    <row r="305" spans="1:13" ht="21" customHeight="1" x14ac:dyDescent="0.45">
      <c r="A305" s="41"/>
      <c r="B305" s="41"/>
      <c r="C305" s="41"/>
      <c r="D305" s="41"/>
      <c r="E305" s="80"/>
      <c r="F305" s="41"/>
      <c r="G305" s="41"/>
      <c r="H305" s="41"/>
      <c r="I305" s="41"/>
      <c r="J305" s="41"/>
      <c r="K305" s="41"/>
      <c r="L305" s="41"/>
      <c r="M305" s="41"/>
    </row>
    <row r="306" spans="1:13" ht="21" customHeight="1" x14ac:dyDescent="0.45">
      <c r="A306" s="41"/>
      <c r="B306" s="41"/>
      <c r="C306" s="41"/>
      <c r="D306" s="41"/>
      <c r="E306" s="80"/>
      <c r="F306" s="41"/>
      <c r="G306" s="41"/>
      <c r="H306" s="41"/>
      <c r="I306" s="41"/>
      <c r="J306" s="41"/>
      <c r="K306" s="41"/>
      <c r="L306" s="41"/>
      <c r="M306" s="41"/>
    </row>
    <row r="307" spans="1:13" ht="21" customHeight="1" x14ac:dyDescent="0.45">
      <c r="A307" s="41"/>
      <c r="B307" s="41"/>
      <c r="C307" s="41"/>
      <c r="D307" s="41"/>
      <c r="E307" s="80"/>
      <c r="F307" s="41"/>
      <c r="G307" s="41"/>
      <c r="H307" s="41"/>
      <c r="I307" s="41"/>
      <c r="J307" s="41"/>
      <c r="K307" s="41"/>
      <c r="L307" s="41"/>
      <c r="M307" s="41"/>
    </row>
    <row r="308" spans="1:13" ht="21" customHeight="1" x14ac:dyDescent="0.45">
      <c r="A308" s="41"/>
      <c r="B308" s="41"/>
      <c r="C308" s="41"/>
      <c r="D308" s="41"/>
      <c r="E308" s="80"/>
      <c r="F308" s="41"/>
      <c r="G308" s="41"/>
      <c r="H308" s="41"/>
      <c r="I308" s="41"/>
      <c r="J308" s="41"/>
      <c r="K308" s="41"/>
      <c r="L308" s="41"/>
      <c r="M308" s="41"/>
    </row>
    <row r="309" spans="1:13" ht="21" customHeight="1" x14ac:dyDescent="0.45">
      <c r="A309" s="41"/>
      <c r="B309" s="41"/>
      <c r="C309" s="41"/>
      <c r="D309" s="41"/>
      <c r="E309" s="80"/>
      <c r="F309" s="41"/>
      <c r="G309" s="41"/>
      <c r="H309" s="41"/>
      <c r="I309" s="41"/>
      <c r="J309" s="41"/>
      <c r="K309" s="41"/>
      <c r="L309" s="41"/>
      <c r="M309" s="41"/>
    </row>
    <row r="310" spans="1:13" ht="21" customHeight="1" x14ac:dyDescent="0.45">
      <c r="A310" s="41"/>
      <c r="B310" s="41"/>
      <c r="C310" s="41"/>
      <c r="D310" s="41"/>
      <c r="E310" s="80"/>
      <c r="F310" s="41"/>
      <c r="G310" s="41"/>
      <c r="H310" s="41"/>
      <c r="I310" s="41"/>
      <c r="J310" s="41"/>
      <c r="K310" s="41"/>
      <c r="L310" s="41"/>
      <c r="M310" s="41"/>
    </row>
    <row r="311" spans="1:13" ht="21" customHeight="1" x14ac:dyDescent="0.45">
      <c r="A311" s="41"/>
      <c r="B311" s="41"/>
      <c r="C311" s="41"/>
      <c r="D311" s="41"/>
      <c r="E311" s="80"/>
      <c r="F311" s="41"/>
      <c r="G311" s="41"/>
      <c r="H311" s="41"/>
      <c r="I311" s="41"/>
      <c r="J311" s="41"/>
      <c r="K311" s="41"/>
      <c r="L311" s="41"/>
      <c r="M311" s="41"/>
    </row>
    <row r="312" spans="1:13" ht="21" customHeight="1" x14ac:dyDescent="0.45">
      <c r="A312" s="41"/>
      <c r="B312" s="41"/>
      <c r="C312" s="41"/>
      <c r="D312" s="41"/>
      <c r="E312" s="80"/>
      <c r="F312" s="41"/>
      <c r="G312" s="41"/>
      <c r="H312" s="41"/>
      <c r="I312" s="41"/>
      <c r="J312" s="41"/>
      <c r="K312" s="41"/>
      <c r="L312" s="41"/>
      <c r="M312" s="41"/>
    </row>
    <row r="313" spans="1:13" ht="21" customHeight="1" x14ac:dyDescent="0.45">
      <c r="A313" s="41"/>
      <c r="B313" s="41"/>
      <c r="C313" s="41"/>
      <c r="D313" s="41"/>
      <c r="E313" s="80"/>
      <c r="F313" s="41"/>
      <c r="G313" s="41"/>
      <c r="H313" s="41"/>
      <c r="I313" s="41"/>
      <c r="J313" s="41"/>
      <c r="K313" s="41"/>
      <c r="L313" s="41"/>
      <c r="M313" s="41"/>
    </row>
    <row r="314" spans="1:13" ht="21" customHeight="1" x14ac:dyDescent="0.45">
      <c r="A314" s="41"/>
      <c r="B314" s="41"/>
      <c r="C314" s="41"/>
      <c r="D314" s="41"/>
      <c r="E314" s="80"/>
      <c r="F314" s="41"/>
      <c r="G314" s="41"/>
      <c r="H314" s="41"/>
      <c r="I314" s="41"/>
      <c r="J314" s="41"/>
      <c r="K314" s="41"/>
      <c r="L314" s="41"/>
      <c r="M314" s="41"/>
    </row>
    <row r="315" spans="1:13" ht="21" customHeight="1" x14ac:dyDescent="0.45">
      <c r="A315" s="41"/>
      <c r="B315" s="41"/>
      <c r="C315" s="41"/>
      <c r="D315" s="41"/>
      <c r="E315" s="80"/>
      <c r="F315" s="41"/>
      <c r="G315" s="41"/>
      <c r="H315" s="41"/>
      <c r="I315" s="41"/>
      <c r="J315" s="41"/>
      <c r="K315" s="41"/>
      <c r="L315" s="41"/>
      <c r="M315" s="41"/>
    </row>
    <row r="316" spans="1:13" ht="21" customHeight="1" x14ac:dyDescent="0.45">
      <c r="A316" s="41"/>
      <c r="B316" s="41"/>
      <c r="C316" s="41"/>
      <c r="D316" s="41"/>
      <c r="E316" s="80"/>
      <c r="F316" s="41"/>
      <c r="G316" s="41"/>
      <c r="H316" s="41"/>
      <c r="I316" s="41"/>
      <c r="J316" s="41"/>
      <c r="K316" s="41"/>
      <c r="L316" s="41"/>
      <c r="M316" s="41"/>
    </row>
    <row r="317" spans="1:13" ht="21" customHeight="1" x14ac:dyDescent="0.45">
      <c r="A317" s="41"/>
      <c r="B317" s="41"/>
      <c r="C317" s="41"/>
      <c r="D317" s="41"/>
      <c r="E317" s="80"/>
      <c r="F317" s="41"/>
      <c r="G317" s="41"/>
      <c r="H317" s="41"/>
      <c r="I317" s="41"/>
      <c r="J317" s="41"/>
      <c r="K317" s="41"/>
      <c r="L317" s="41"/>
      <c r="M317" s="41"/>
    </row>
    <row r="318" spans="1:13" ht="21" customHeight="1" x14ac:dyDescent="0.45">
      <c r="A318" s="41"/>
      <c r="B318" s="41"/>
      <c r="C318" s="41"/>
      <c r="D318" s="41"/>
      <c r="E318" s="80"/>
      <c r="F318" s="41"/>
      <c r="G318" s="41"/>
      <c r="H318" s="41"/>
      <c r="I318" s="41"/>
      <c r="J318" s="41"/>
      <c r="K318" s="41"/>
      <c r="L318" s="41"/>
      <c r="M318" s="41"/>
    </row>
    <row r="319" spans="1:13" ht="21" customHeight="1" x14ac:dyDescent="0.45">
      <c r="A319" s="41"/>
      <c r="B319" s="41"/>
      <c r="C319" s="41"/>
      <c r="D319" s="41"/>
      <c r="E319" s="80"/>
      <c r="F319" s="41"/>
      <c r="G319" s="41"/>
      <c r="H319" s="41"/>
      <c r="I319" s="41"/>
      <c r="J319" s="41"/>
      <c r="K319" s="41"/>
      <c r="L319" s="41"/>
      <c r="M319" s="41"/>
    </row>
    <row r="320" spans="1:13" ht="21" customHeight="1" x14ac:dyDescent="0.45">
      <c r="A320" s="41"/>
      <c r="B320" s="41"/>
      <c r="C320" s="41"/>
      <c r="D320" s="41"/>
      <c r="E320" s="80"/>
      <c r="F320" s="41"/>
      <c r="G320" s="41"/>
      <c r="H320" s="41"/>
      <c r="I320" s="41"/>
      <c r="J320" s="41"/>
      <c r="K320" s="41"/>
      <c r="L320" s="41"/>
      <c r="M320" s="41"/>
    </row>
    <row r="321" spans="1:13" ht="21" customHeight="1" x14ac:dyDescent="0.45">
      <c r="A321" s="41"/>
      <c r="B321" s="41"/>
      <c r="C321" s="41"/>
      <c r="D321" s="41"/>
      <c r="E321" s="80"/>
      <c r="F321" s="41"/>
      <c r="G321" s="41"/>
      <c r="H321" s="41"/>
      <c r="I321" s="41"/>
      <c r="J321" s="41"/>
      <c r="K321" s="41"/>
      <c r="L321" s="41"/>
      <c r="M321" s="41"/>
    </row>
    <row r="322" spans="1:13" ht="21" customHeight="1" x14ac:dyDescent="0.45">
      <c r="A322" s="41"/>
      <c r="B322" s="41"/>
      <c r="C322" s="41"/>
      <c r="D322" s="41"/>
      <c r="E322" s="80"/>
      <c r="F322" s="41"/>
      <c r="G322" s="41"/>
      <c r="H322" s="41"/>
      <c r="I322" s="41"/>
      <c r="J322" s="41"/>
      <c r="K322" s="41"/>
      <c r="L322" s="41"/>
      <c r="M322" s="41"/>
    </row>
    <row r="323" spans="1:13" ht="21" customHeight="1" x14ac:dyDescent="0.45">
      <c r="A323" s="41"/>
      <c r="B323" s="41"/>
      <c r="C323" s="41"/>
      <c r="D323" s="41"/>
      <c r="E323" s="80"/>
      <c r="F323" s="41"/>
      <c r="G323" s="41"/>
      <c r="H323" s="41"/>
      <c r="I323" s="41"/>
      <c r="J323" s="41"/>
      <c r="K323" s="41"/>
      <c r="L323" s="41"/>
      <c r="M323" s="41"/>
    </row>
    <row r="324" spans="1:13" ht="21" customHeight="1" x14ac:dyDescent="0.45">
      <c r="A324" s="41"/>
      <c r="B324" s="41"/>
      <c r="C324" s="41"/>
      <c r="D324" s="41"/>
      <c r="E324" s="80"/>
      <c r="F324" s="41"/>
      <c r="G324" s="41"/>
      <c r="H324" s="41"/>
      <c r="I324" s="41"/>
      <c r="J324" s="41"/>
      <c r="K324" s="41"/>
      <c r="L324" s="41"/>
      <c r="M324" s="41"/>
    </row>
    <row r="325" spans="1:13" ht="21" customHeight="1" x14ac:dyDescent="0.45">
      <c r="A325" s="41"/>
      <c r="B325" s="41"/>
      <c r="C325" s="41"/>
      <c r="D325" s="41"/>
      <c r="E325" s="80"/>
      <c r="F325" s="41"/>
      <c r="G325" s="41"/>
      <c r="H325" s="41"/>
      <c r="I325" s="41"/>
      <c r="J325" s="41"/>
      <c r="K325" s="41"/>
      <c r="L325" s="41"/>
      <c r="M325" s="41"/>
    </row>
    <row r="326" spans="1:13" ht="21" customHeight="1" x14ac:dyDescent="0.45">
      <c r="A326" s="41"/>
      <c r="B326" s="41"/>
      <c r="C326" s="41"/>
      <c r="D326" s="41"/>
      <c r="E326" s="80"/>
      <c r="F326" s="41"/>
      <c r="G326" s="41"/>
      <c r="H326" s="41"/>
      <c r="I326" s="41"/>
      <c r="J326" s="41"/>
      <c r="K326" s="41"/>
      <c r="L326" s="41"/>
      <c r="M326" s="41"/>
    </row>
    <row r="327" spans="1:13" ht="21" customHeight="1" x14ac:dyDescent="0.45">
      <c r="A327" s="41"/>
      <c r="B327" s="41"/>
      <c r="C327" s="41"/>
      <c r="D327" s="41"/>
      <c r="E327" s="80"/>
      <c r="F327" s="41"/>
      <c r="G327" s="41"/>
      <c r="H327" s="41"/>
      <c r="I327" s="41"/>
      <c r="J327" s="41"/>
      <c r="K327" s="41"/>
      <c r="L327" s="41"/>
      <c r="M327" s="41"/>
    </row>
    <row r="328" spans="1:13" ht="21" customHeight="1" x14ac:dyDescent="0.45">
      <c r="A328" s="41"/>
      <c r="B328" s="41"/>
      <c r="C328" s="41"/>
      <c r="D328" s="41"/>
      <c r="E328" s="80"/>
      <c r="F328" s="41"/>
      <c r="G328" s="41"/>
      <c r="H328" s="41"/>
      <c r="I328" s="41"/>
      <c r="J328" s="41"/>
      <c r="K328" s="41"/>
      <c r="L328" s="41"/>
      <c r="M328" s="41"/>
    </row>
    <row r="329" spans="1:13" ht="21" customHeight="1" x14ac:dyDescent="0.45">
      <c r="A329" s="41"/>
      <c r="B329" s="41"/>
      <c r="C329" s="41"/>
      <c r="D329" s="41"/>
      <c r="E329" s="80"/>
      <c r="F329" s="41"/>
      <c r="G329" s="41"/>
      <c r="H329" s="41"/>
      <c r="I329" s="41"/>
      <c r="J329" s="41"/>
      <c r="K329" s="41"/>
      <c r="L329" s="41"/>
      <c r="M329" s="41"/>
    </row>
    <row r="330" spans="1:13" ht="21" customHeight="1" x14ac:dyDescent="0.45">
      <c r="A330" s="41"/>
      <c r="B330" s="41"/>
      <c r="C330" s="41"/>
      <c r="D330" s="41"/>
      <c r="E330" s="80"/>
      <c r="F330" s="41"/>
      <c r="G330" s="41"/>
      <c r="H330" s="41"/>
      <c r="I330" s="41"/>
      <c r="J330" s="41"/>
      <c r="K330" s="41"/>
      <c r="L330" s="41"/>
      <c r="M330" s="41"/>
    </row>
    <row r="331" spans="1:13" ht="21" customHeight="1" x14ac:dyDescent="0.45">
      <c r="A331" s="41"/>
      <c r="B331" s="41"/>
      <c r="C331" s="41"/>
      <c r="D331" s="41"/>
      <c r="E331" s="80"/>
      <c r="F331" s="41"/>
      <c r="G331" s="41"/>
      <c r="H331" s="41"/>
      <c r="I331" s="41"/>
      <c r="J331" s="41"/>
      <c r="K331" s="41"/>
      <c r="L331" s="41"/>
      <c r="M331" s="41"/>
    </row>
    <row r="332" spans="1:13" ht="21" customHeight="1" x14ac:dyDescent="0.45">
      <c r="A332" s="41"/>
      <c r="B332" s="41"/>
      <c r="C332" s="41"/>
      <c r="D332" s="41"/>
      <c r="E332" s="80"/>
      <c r="F332" s="41"/>
      <c r="G332" s="41"/>
      <c r="H332" s="41"/>
      <c r="I332" s="41"/>
      <c r="J332" s="41"/>
      <c r="K332" s="41"/>
      <c r="L332" s="41"/>
      <c r="M332" s="41"/>
    </row>
    <row r="333" spans="1:13" ht="21" customHeight="1" x14ac:dyDescent="0.45">
      <c r="A333" s="41"/>
      <c r="B333" s="41"/>
      <c r="C333" s="41"/>
      <c r="D333" s="41"/>
      <c r="E333" s="80"/>
      <c r="F333" s="41"/>
      <c r="G333" s="41"/>
      <c r="H333" s="41"/>
      <c r="I333" s="41"/>
      <c r="J333" s="41"/>
      <c r="K333" s="41"/>
      <c r="L333" s="41"/>
      <c r="M333" s="41"/>
    </row>
    <row r="334" spans="1:13" ht="21" customHeight="1" x14ac:dyDescent="0.45">
      <c r="A334" s="41"/>
      <c r="B334" s="41"/>
      <c r="C334" s="41"/>
      <c r="D334" s="41"/>
      <c r="E334" s="80"/>
      <c r="F334" s="41"/>
      <c r="G334" s="41"/>
      <c r="H334" s="41"/>
      <c r="I334" s="41"/>
      <c r="J334" s="41"/>
      <c r="K334" s="41"/>
      <c r="L334" s="41"/>
      <c r="M334" s="41"/>
    </row>
    <row r="335" spans="1:13" ht="21" customHeight="1" x14ac:dyDescent="0.45">
      <c r="A335" s="41"/>
      <c r="B335" s="41"/>
      <c r="C335" s="41"/>
      <c r="D335" s="41"/>
      <c r="E335" s="80"/>
      <c r="F335" s="41"/>
      <c r="G335" s="41"/>
      <c r="H335" s="41"/>
      <c r="I335" s="41"/>
      <c r="J335" s="41"/>
      <c r="K335" s="41"/>
      <c r="L335" s="41"/>
      <c r="M335" s="41"/>
    </row>
    <row r="336" spans="1:13" ht="21" customHeight="1" x14ac:dyDescent="0.45">
      <c r="A336" s="41"/>
      <c r="B336" s="41"/>
      <c r="C336" s="41"/>
      <c r="D336" s="41"/>
      <c r="E336" s="80"/>
      <c r="F336" s="41"/>
      <c r="G336" s="41"/>
      <c r="H336" s="41"/>
      <c r="I336" s="41"/>
      <c r="J336" s="41"/>
      <c r="K336" s="41"/>
      <c r="L336" s="41"/>
      <c r="M336" s="41"/>
    </row>
    <row r="337" spans="1:13" ht="21" customHeight="1" x14ac:dyDescent="0.45">
      <c r="A337" s="41"/>
      <c r="B337" s="41"/>
      <c r="C337" s="41"/>
      <c r="D337" s="41"/>
      <c r="E337" s="80"/>
      <c r="F337" s="41"/>
      <c r="G337" s="41"/>
      <c r="H337" s="41"/>
      <c r="I337" s="41"/>
      <c r="J337" s="41"/>
      <c r="K337" s="41"/>
      <c r="L337" s="41"/>
      <c r="M337" s="41"/>
    </row>
    <row r="338" spans="1:13" ht="21" customHeight="1" x14ac:dyDescent="0.45">
      <c r="A338" s="41"/>
      <c r="B338" s="41"/>
      <c r="C338" s="41"/>
      <c r="D338" s="41"/>
      <c r="E338" s="80"/>
      <c r="F338" s="41"/>
      <c r="G338" s="41"/>
      <c r="H338" s="41"/>
      <c r="I338" s="41"/>
      <c r="J338" s="41"/>
      <c r="K338" s="41"/>
      <c r="L338" s="41"/>
      <c r="M338" s="41"/>
    </row>
    <row r="339" spans="1:13" ht="21" customHeight="1" x14ac:dyDescent="0.45">
      <c r="A339" s="41"/>
      <c r="B339" s="41"/>
      <c r="C339" s="41"/>
      <c r="D339" s="41"/>
      <c r="E339" s="80"/>
      <c r="F339" s="41"/>
      <c r="G339" s="41"/>
      <c r="H339" s="41"/>
      <c r="I339" s="41"/>
      <c r="J339" s="41"/>
      <c r="K339" s="41"/>
      <c r="L339" s="41"/>
      <c r="M339" s="41"/>
    </row>
    <row r="340" spans="1:13" ht="21" customHeight="1" x14ac:dyDescent="0.45">
      <c r="A340" s="41"/>
      <c r="B340" s="41"/>
      <c r="C340" s="41"/>
      <c r="D340" s="41"/>
      <c r="E340" s="80"/>
      <c r="F340" s="41"/>
      <c r="G340" s="41"/>
      <c r="H340" s="41"/>
      <c r="I340" s="41"/>
      <c r="J340" s="41"/>
      <c r="K340" s="41"/>
      <c r="L340" s="41"/>
      <c r="M340" s="41"/>
    </row>
    <row r="341" spans="1:13" ht="21" customHeight="1" x14ac:dyDescent="0.45">
      <c r="A341" s="41"/>
      <c r="B341" s="41"/>
      <c r="C341" s="41"/>
      <c r="D341" s="41"/>
      <c r="E341" s="80"/>
      <c r="F341" s="41"/>
      <c r="G341" s="41"/>
      <c r="H341" s="41"/>
      <c r="I341" s="41"/>
      <c r="J341" s="41"/>
      <c r="K341" s="41"/>
      <c r="L341" s="41"/>
      <c r="M341" s="41"/>
    </row>
    <row r="342" spans="1:13" ht="21" customHeight="1" x14ac:dyDescent="0.45">
      <c r="A342" s="41"/>
      <c r="B342" s="41"/>
      <c r="C342" s="41"/>
      <c r="D342" s="41"/>
      <c r="E342" s="80"/>
      <c r="F342" s="41"/>
      <c r="G342" s="41"/>
      <c r="H342" s="41"/>
      <c r="I342" s="41"/>
      <c r="J342" s="41"/>
      <c r="K342" s="41"/>
      <c r="L342" s="41"/>
      <c r="M342" s="41"/>
    </row>
    <row r="343" spans="1:13" ht="21" customHeight="1" x14ac:dyDescent="0.45">
      <c r="A343" s="41"/>
      <c r="B343" s="41"/>
      <c r="C343" s="41"/>
      <c r="D343" s="41"/>
      <c r="E343" s="80"/>
      <c r="F343" s="41"/>
      <c r="G343" s="41"/>
      <c r="H343" s="41"/>
      <c r="I343" s="41"/>
      <c r="J343" s="41"/>
      <c r="K343" s="41"/>
      <c r="L343" s="41"/>
      <c r="M343" s="41"/>
    </row>
    <row r="344" spans="1:13" ht="21" customHeight="1" x14ac:dyDescent="0.45">
      <c r="A344" s="41"/>
      <c r="B344" s="41"/>
      <c r="C344" s="41"/>
      <c r="D344" s="41"/>
      <c r="E344" s="80"/>
      <c r="F344" s="41"/>
      <c r="G344" s="41"/>
      <c r="H344" s="41"/>
      <c r="I344" s="41"/>
      <c r="J344" s="41"/>
      <c r="K344" s="41"/>
      <c r="L344" s="41"/>
      <c r="M344" s="41"/>
    </row>
    <row r="345" spans="1:13" ht="21" customHeight="1" x14ac:dyDescent="0.45">
      <c r="A345" s="41"/>
      <c r="B345" s="41"/>
      <c r="C345" s="41"/>
      <c r="D345" s="41"/>
      <c r="E345" s="80"/>
      <c r="F345" s="41"/>
      <c r="G345" s="41"/>
      <c r="H345" s="41"/>
      <c r="I345" s="41"/>
      <c r="J345" s="41"/>
      <c r="K345" s="41"/>
      <c r="L345" s="41"/>
      <c r="M345" s="41"/>
    </row>
    <row r="346" spans="1:13" ht="21" customHeight="1" x14ac:dyDescent="0.45">
      <c r="A346" s="41"/>
      <c r="B346" s="41"/>
      <c r="C346" s="41"/>
      <c r="D346" s="41"/>
      <c r="E346" s="80"/>
      <c r="F346" s="41"/>
      <c r="G346" s="41"/>
      <c r="H346" s="41"/>
      <c r="I346" s="41"/>
      <c r="J346" s="41"/>
      <c r="K346" s="41"/>
      <c r="L346" s="41"/>
      <c r="M346" s="41"/>
    </row>
    <row r="347" spans="1:13" ht="21" customHeight="1" x14ac:dyDescent="0.45">
      <c r="A347" s="41"/>
      <c r="B347" s="41"/>
      <c r="C347" s="41"/>
      <c r="D347" s="41"/>
      <c r="E347" s="80"/>
      <c r="F347" s="41"/>
      <c r="G347" s="41"/>
      <c r="H347" s="41"/>
      <c r="I347" s="41"/>
      <c r="J347" s="41"/>
      <c r="K347" s="41"/>
      <c r="L347" s="41"/>
      <c r="M347" s="41"/>
    </row>
    <row r="348" spans="1:13" ht="21" customHeight="1" x14ac:dyDescent="0.45">
      <c r="A348" s="41"/>
      <c r="B348" s="41"/>
      <c r="C348" s="41"/>
      <c r="D348" s="41"/>
      <c r="E348" s="80"/>
      <c r="F348" s="41"/>
      <c r="G348" s="41"/>
      <c r="H348" s="41"/>
      <c r="I348" s="41"/>
      <c r="J348" s="41"/>
      <c r="K348" s="41"/>
      <c r="L348" s="41"/>
      <c r="M348" s="41"/>
    </row>
    <row r="349" spans="1:13" ht="21" customHeight="1" x14ac:dyDescent="0.45">
      <c r="A349" s="41"/>
      <c r="B349" s="41"/>
      <c r="C349" s="41"/>
      <c r="D349" s="41"/>
      <c r="E349" s="80"/>
      <c r="F349" s="41"/>
      <c r="G349" s="41"/>
      <c r="H349" s="41"/>
      <c r="I349" s="41"/>
      <c r="J349" s="41"/>
      <c r="K349" s="41"/>
      <c r="L349" s="41"/>
      <c r="M349" s="41"/>
    </row>
    <row r="350" spans="1:13" ht="21" customHeight="1" x14ac:dyDescent="0.45">
      <c r="A350" s="41"/>
      <c r="B350" s="41"/>
      <c r="C350" s="41"/>
      <c r="D350" s="41"/>
      <c r="E350" s="80"/>
      <c r="F350" s="41"/>
      <c r="G350" s="41"/>
      <c r="H350" s="41"/>
      <c r="I350" s="41"/>
      <c r="J350" s="41"/>
      <c r="K350" s="41"/>
      <c r="L350" s="41"/>
      <c r="M350" s="41"/>
    </row>
    <row r="351" spans="1:13" ht="21" customHeight="1" x14ac:dyDescent="0.45">
      <c r="A351" s="41"/>
      <c r="B351" s="41"/>
      <c r="C351" s="41"/>
      <c r="D351" s="41"/>
      <c r="E351" s="80"/>
      <c r="F351" s="41"/>
      <c r="G351" s="41"/>
      <c r="H351" s="41"/>
      <c r="I351" s="41"/>
      <c r="J351" s="41"/>
      <c r="K351" s="41"/>
      <c r="L351" s="41"/>
      <c r="M351" s="41"/>
    </row>
    <row r="352" spans="1:13" ht="21" customHeight="1" x14ac:dyDescent="0.45">
      <c r="A352" s="41"/>
      <c r="B352" s="41"/>
      <c r="C352" s="41"/>
      <c r="D352" s="41"/>
      <c r="E352" s="80"/>
      <c r="F352" s="41"/>
      <c r="G352" s="41"/>
      <c r="H352" s="41"/>
      <c r="I352" s="41"/>
      <c r="J352" s="41"/>
      <c r="K352" s="41"/>
      <c r="L352" s="41"/>
      <c r="M352" s="41"/>
    </row>
    <row r="353" spans="1:13" ht="21" customHeight="1" x14ac:dyDescent="0.45">
      <c r="A353" s="41"/>
      <c r="B353" s="41"/>
      <c r="C353" s="41"/>
      <c r="D353" s="41"/>
      <c r="E353" s="80"/>
      <c r="F353" s="41"/>
      <c r="G353" s="41"/>
      <c r="H353" s="41"/>
      <c r="I353" s="41"/>
      <c r="J353" s="41"/>
      <c r="K353" s="41"/>
      <c r="L353" s="41"/>
      <c r="M353" s="41"/>
    </row>
    <row r="354" spans="1:13" ht="21" customHeight="1" x14ac:dyDescent="0.45">
      <c r="A354" s="41"/>
      <c r="B354" s="41"/>
      <c r="C354" s="41"/>
      <c r="D354" s="41"/>
      <c r="E354" s="80"/>
      <c r="F354" s="41"/>
      <c r="G354" s="41"/>
      <c r="H354" s="41"/>
      <c r="I354" s="41"/>
      <c r="J354" s="41"/>
      <c r="K354" s="41"/>
      <c r="L354" s="41"/>
      <c r="M354" s="41"/>
    </row>
    <row r="355" spans="1:13" ht="21" customHeight="1" x14ac:dyDescent="0.45">
      <c r="A355" s="41"/>
      <c r="B355" s="41"/>
      <c r="C355" s="41"/>
      <c r="D355" s="41"/>
      <c r="E355" s="80"/>
      <c r="F355" s="41"/>
      <c r="G355" s="41"/>
      <c r="H355" s="41"/>
      <c r="I355" s="41"/>
      <c r="J355" s="41"/>
      <c r="K355" s="41"/>
      <c r="L355" s="41"/>
      <c r="M355" s="41"/>
    </row>
    <row r="356" spans="1:13" ht="21" customHeight="1" x14ac:dyDescent="0.45">
      <c r="A356" s="41"/>
      <c r="B356" s="41"/>
      <c r="C356" s="41"/>
      <c r="D356" s="41"/>
      <c r="E356" s="80"/>
      <c r="F356" s="41"/>
      <c r="G356" s="41"/>
      <c r="H356" s="41"/>
      <c r="I356" s="41"/>
      <c r="J356" s="41"/>
      <c r="K356" s="41"/>
      <c r="L356" s="41"/>
      <c r="M356" s="41"/>
    </row>
    <row r="357" spans="1:13" ht="21" customHeight="1" x14ac:dyDescent="0.45">
      <c r="A357" s="41"/>
      <c r="B357" s="41"/>
      <c r="C357" s="41"/>
      <c r="D357" s="41"/>
      <c r="E357" s="80"/>
      <c r="F357" s="41"/>
      <c r="G357" s="41"/>
      <c r="H357" s="41"/>
      <c r="I357" s="41"/>
      <c r="J357" s="41"/>
      <c r="K357" s="41"/>
      <c r="L357" s="41"/>
      <c r="M357" s="41"/>
    </row>
    <row r="358" spans="1:13" ht="21" customHeight="1" x14ac:dyDescent="0.45">
      <c r="A358" s="41"/>
      <c r="B358" s="41"/>
      <c r="C358" s="41"/>
      <c r="D358" s="41"/>
      <c r="E358" s="80"/>
      <c r="F358" s="41"/>
      <c r="G358" s="41"/>
      <c r="H358" s="41"/>
      <c r="I358" s="41"/>
      <c r="J358" s="41"/>
      <c r="K358" s="41"/>
      <c r="L358" s="41"/>
      <c r="M358" s="41"/>
    </row>
    <row r="359" spans="1:13" ht="21" customHeight="1" x14ac:dyDescent="0.45">
      <c r="A359" s="41"/>
      <c r="B359" s="41"/>
      <c r="C359" s="41"/>
      <c r="D359" s="41"/>
      <c r="E359" s="80"/>
      <c r="F359" s="41"/>
      <c r="G359" s="41"/>
      <c r="H359" s="41"/>
      <c r="I359" s="41"/>
      <c r="J359" s="41"/>
      <c r="K359" s="41"/>
      <c r="L359" s="41"/>
      <c r="M359" s="41"/>
    </row>
    <row r="360" spans="1:13" ht="21" customHeight="1" x14ac:dyDescent="0.45">
      <c r="A360" s="41"/>
      <c r="B360" s="41"/>
      <c r="C360" s="41"/>
      <c r="D360" s="41"/>
      <c r="E360" s="80"/>
      <c r="F360" s="41"/>
      <c r="G360" s="41"/>
      <c r="H360" s="41"/>
      <c r="I360" s="41"/>
      <c r="J360" s="41"/>
      <c r="K360" s="41"/>
      <c r="L360" s="41"/>
      <c r="M360" s="41"/>
    </row>
    <row r="361" spans="1:13" ht="21" customHeight="1" x14ac:dyDescent="0.45">
      <c r="A361" s="41"/>
      <c r="B361" s="41"/>
      <c r="C361" s="41"/>
      <c r="D361" s="41"/>
      <c r="E361" s="80"/>
      <c r="F361" s="41"/>
      <c r="G361" s="41"/>
      <c r="H361" s="41"/>
      <c r="I361" s="41"/>
      <c r="J361" s="41"/>
      <c r="K361" s="41"/>
      <c r="L361" s="41"/>
      <c r="M361" s="41"/>
    </row>
    <row r="362" spans="1:13" ht="21" customHeight="1" x14ac:dyDescent="0.45">
      <c r="A362" s="41"/>
      <c r="B362" s="41"/>
      <c r="C362" s="41"/>
      <c r="D362" s="41"/>
      <c r="E362" s="80"/>
      <c r="F362" s="41"/>
      <c r="G362" s="41"/>
      <c r="H362" s="41"/>
      <c r="I362" s="41"/>
      <c r="J362" s="41"/>
      <c r="K362" s="41"/>
      <c r="L362" s="41"/>
      <c r="M362" s="41"/>
    </row>
    <row r="363" spans="1:13" ht="21" customHeight="1" x14ac:dyDescent="0.45">
      <c r="A363" s="41"/>
      <c r="B363" s="41"/>
      <c r="C363" s="41"/>
      <c r="D363" s="41"/>
      <c r="E363" s="80"/>
      <c r="F363" s="41"/>
      <c r="G363" s="41"/>
      <c r="H363" s="41"/>
      <c r="I363" s="41"/>
      <c r="J363" s="41"/>
      <c r="K363" s="41"/>
      <c r="L363" s="41"/>
      <c r="M363" s="41"/>
    </row>
    <row r="364" spans="1:13" ht="21" customHeight="1" x14ac:dyDescent="0.45">
      <c r="A364" s="41"/>
      <c r="B364" s="41"/>
      <c r="C364" s="41"/>
      <c r="D364" s="41"/>
      <c r="E364" s="80"/>
      <c r="F364" s="41"/>
      <c r="G364" s="41"/>
      <c r="H364" s="41"/>
      <c r="I364" s="41"/>
      <c r="J364" s="41"/>
      <c r="K364" s="41"/>
      <c r="L364" s="41"/>
      <c r="M364" s="41"/>
    </row>
    <row r="365" spans="1:13" ht="21" customHeight="1" x14ac:dyDescent="0.45">
      <c r="A365" s="41"/>
      <c r="B365" s="41"/>
      <c r="C365" s="41"/>
      <c r="D365" s="41"/>
      <c r="E365" s="80"/>
      <c r="F365" s="41"/>
      <c r="G365" s="41"/>
      <c r="H365" s="41"/>
      <c r="I365" s="41"/>
      <c r="J365" s="41"/>
      <c r="K365" s="41"/>
      <c r="L365" s="41"/>
      <c r="M365" s="41"/>
    </row>
    <row r="366" spans="1:13" ht="21" customHeight="1" x14ac:dyDescent="0.45">
      <c r="A366" s="41"/>
      <c r="B366" s="41"/>
      <c r="C366" s="41"/>
      <c r="D366" s="41"/>
      <c r="E366" s="80"/>
      <c r="F366" s="41"/>
      <c r="G366" s="41"/>
      <c r="H366" s="41"/>
      <c r="I366" s="41"/>
      <c r="J366" s="41"/>
      <c r="K366" s="41"/>
      <c r="L366" s="41"/>
      <c r="M366" s="41"/>
    </row>
    <row r="367" spans="1:13" ht="21" customHeight="1" x14ac:dyDescent="0.45">
      <c r="A367" s="41"/>
      <c r="B367" s="41"/>
      <c r="C367" s="41"/>
      <c r="D367" s="41"/>
      <c r="E367" s="80"/>
      <c r="F367" s="41"/>
      <c r="G367" s="41"/>
      <c r="H367" s="41"/>
      <c r="I367" s="41"/>
      <c r="J367" s="41"/>
      <c r="K367" s="41"/>
      <c r="L367" s="41"/>
      <c r="M367" s="41"/>
    </row>
    <row r="368" spans="1:13" ht="21" customHeight="1" x14ac:dyDescent="0.45">
      <c r="A368" s="41"/>
      <c r="B368" s="41"/>
      <c r="C368" s="41"/>
      <c r="D368" s="41"/>
      <c r="E368" s="80"/>
      <c r="F368" s="41"/>
      <c r="G368" s="41"/>
      <c r="H368" s="41"/>
      <c r="I368" s="41"/>
      <c r="J368" s="41"/>
      <c r="K368" s="41"/>
      <c r="L368" s="41"/>
      <c r="M368" s="41"/>
    </row>
    <row r="369" spans="1:13" ht="21" customHeight="1" x14ac:dyDescent="0.45">
      <c r="A369" s="41"/>
      <c r="B369" s="41"/>
      <c r="C369" s="41"/>
      <c r="D369" s="41"/>
      <c r="E369" s="80"/>
      <c r="F369" s="41"/>
      <c r="G369" s="41"/>
      <c r="H369" s="41"/>
      <c r="I369" s="41"/>
      <c r="J369" s="41"/>
      <c r="K369" s="41"/>
      <c r="L369" s="41"/>
      <c r="M369" s="41"/>
    </row>
    <row r="370" spans="1:13" ht="21" customHeight="1" x14ac:dyDescent="0.45">
      <c r="A370" s="41"/>
      <c r="B370" s="41"/>
      <c r="C370" s="41"/>
      <c r="D370" s="41"/>
      <c r="E370" s="80"/>
      <c r="F370" s="41"/>
      <c r="G370" s="41"/>
      <c r="H370" s="41"/>
      <c r="I370" s="41"/>
      <c r="J370" s="41"/>
      <c r="K370" s="41"/>
      <c r="L370" s="41"/>
      <c r="M370" s="41"/>
    </row>
    <row r="371" spans="1:13" ht="21" customHeight="1" x14ac:dyDescent="0.45">
      <c r="A371" s="41"/>
      <c r="B371" s="41"/>
      <c r="C371" s="41"/>
      <c r="D371" s="41"/>
      <c r="E371" s="80"/>
      <c r="F371" s="41"/>
      <c r="G371" s="41"/>
      <c r="H371" s="41"/>
      <c r="I371" s="41"/>
      <c r="J371" s="41"/>
      <c r="K371" s="41"/>
      <c r="L371" s="41"/>
      <c r="M371" s="41"/>
    </row>
    <row r="372" spans="1:13" ht="21" customHeight="1" x14ac:dyDescent="0.45">
      <c r="A372" s="41"/>
      <c r="B372" s="41"/>
      <c r="C372" s="41"/>
      <c r="D372" s="41"/>
      <c r="E372" s="80"/>
      <c r="F372" s="41"/>
      <c r="G372" s="41"/>
      <c r="H372" s="41"/>
      <c r="I372" s="41"/>
      <c r="J372" s="41"/>
      <c r="K372" s="41"/>
      <c r="L372" s="41"/>
      <c r="M372" s="41"/>
    </row>
    <row r="373" spans="1:13" ht="21" customHeight="1" x14ac:dyDescent="0.45">
      <c r="A373" s="41"/>
      <c r="B373" s="41"/>
      <c r="C373" s="41"/>
      <c r="D373" s="41"/>
      <c r="E373" s="80"/>
      <c r="F373" s="41"/>
      <c r="G373" s="41"/>
      <c r="H373" s="41"/>
      <c r="I373" s="41"/>
      <c r="J373" s="41"/>
      <c r="K373" s="41"/>
      <c r="L373" s="41"/>
      <c r="M373" s="41"/>
    </row>
    <row r="374" spans="1:13" ht="21" customHeight="1" x14ac:dyDescent="0.45">
      <c r="A374" s="41"/>
      <c r="B374" s="41"/>
      <c r="C374" s="41"/>
      <c r="D374" s="41"/>
      <c r="E374" s="80"/>
      <c r="F374" s="41"/>
      <c r="G374" s="41"/>
      <c r="H374" s="41"/>
      <c r="I374" s="41"/>
      <c r="J374" s="41"/>
      <c r="K374" s="41"/>
      <c r="L374" s="41"/>
      <c r="M374" s="41"/>
    </row>
    <row r="375" spans="1:13" ht="21" customHeight="1" x14ac:dyDescent="0.45">
      <c r="A375" s="41"/>
      <c r="B375" s="41"/>
      <c r="C375" s="41"/>
      <c r="D375" s="41"/>
      <c r="E375" s="80"/>
      <c r="F375" s="41"/>
      <c r="G375" s="41"/>
      <c r="H375" s="41"/>
      <c r="I375" s="41"/>
      <c r="J375" s="41"/>
      <c r="K375" s="41"/>
      <c r="L375" s="41"/>
      <c r="M375" s="41"/>
    </row>
    <row r="376" spans="1:13" ht="21" customHeight="1" x14ac:dyDescent="0.45">
      <c r="A376" s="41"/>
      <c r="B376" s="41"/>
      <c r="C376" s="41"/>
      <c r="D376" s="41"/>
      <c r="E376" s="80"/>
      <c r="F376" s="41"/>
      <c r="G376" s="41"/>
      <c r="H376" s="41"/>
      <c r="I376" s="41"/>
      <c r="J376" s="41"/>
      <c r="K376" s="41"/>
      <c r="L376" s="41"/>
      <c r="M376" s="41"/>
    </row>
    <row r="377" spans="1:13" ht="21" customHeight="1" x14ac:dyDescent="0.45">
      <c r="A377" s="41"/>
      <c r="B377" s="41"/>
      <c r="C377" s="41"/>
      <c r="D377" s="41"/>
      <c r="E377" s="80"/>
      <c r="F377" s="41"/>
      <c r="G377" s="41"/>
      <c r="H377" s="41"/>
      <c r="I377" s="41"/>
      <c r="J377" s="41"/>
      <c r="K377" s="41"/>
      <c r="L377" s="41"/>
      <c r="M377" s="41"/>
    </row>
    <row r="378" spans="1:13" ht="21" customHeight="1" x14ac:dyDescent="0.45">
      <c r="A378" s="41"/>
      <c r="B378" s="41"/>
      <c r="C378" s="41"/>
      <c r="D378" s="41"/>
      <c r="E378" s="80"/>
      <c r="F378" s="41"/>
      <c r="G378" s="41"/>
      <c r="H378" s="41"/>
      <c r="I378" s="41"/>
      <c r="J378" s="41"/>
      <c r="K378" s="41"/>
      <c r="L378" s="41"/>
      <c r="M378" s="41"/>
    </row>
    <row r="379" spans="1:13" ht="21" customHeight="1" x14ac:dyDescent="0.45">
      <c r="A379" s="41"/>
      <c r="B379" s="41"/>
      <c r="C379" s="41"/>
      <c r="D379" s="41"/>
      <c r="E379" s="80"/>
      <c r="F379" s="41"/>
      <c r="G379" s="41"/>
      <c r="H379" s="41"/>
      <c r="I379" s="41"/>
      <c r="J379" s="41"/>
      <c r="K379" s="41"/>
      <c r="L379" s="41"/>
      <c r="M379" s="41"/>
    </row>
    <row r="380" spans="1:13" ht="21" customHeight="1" x14ac:dyDescent="0.45">
      <c r="A380" s="41"/>
      <c r="B380" s="41"/>
      <c r="C380" s="41"/>
      <c r="D380" s="41"/>
      <c r="E380" s="80"/>
      <c r="F380" s="41"/>
      <c r="G380" s="41"/>
      <c r="H380" s="41"/>
      <c r="I380" s="41"/>
      <c r="J380" s="41"/>
      <c r="K380" s="41"/>
      <c r="L380" s="41"/>
      <c r="M380" s="41"/>
    </row>
    <row r="381" spans="1:13" ht="21" customHeight="1" x14ac:dyDescent="0.45">
      <c r="A381" s="41"/>
      <c r="B381" s="41"/>
      <c r="C381" s="41"/>
      <c r="D381" s="41"/>
      <c r="E381" s="80"/>
      <c r="F381" s="41"/>
      <c r="G381" s="41"/>
      <c r="H381" s="41"/>
      <c r="I381" s="41"/>
      <c r="J381" s="41"/>
      <c r="K381" s="41"/>
      <c r="L381" s="41"/>
      <c r="M381" s="41"/>
    </row>
    <row r="382" spans="1:13" ht="21" customHeight="1" x14ac:dyDescent="0.45">
      <c r="A382" s="41"/>
      <c r="B382" s="41"/>
      <c r="C382" s="41"/>
      <c r="D382" s="41"/>
      <c r="E382" s="80"/>
      <c r="F382" s="41"/>
      <c r="G382" s="41"/>
      <c r="H382" s="41"/>
      <c r="I382" s="41"/>
      <c r="J382" s="41"/>
      <c r="K382" s="41"/>
      <c r="L382" s="41"/>
      <c r="M382" s="41"/>
    </row>
    <row r="383" spans="1:13" ht="21" customHeight="1" x14ac:dyDescent="0.45">
      <c r="A383" s="41"/>
      <c r="B383" s="41"/>
      <c r="C383" s="41"/>
      <c r="D383" s="41"/>
      <c r="E383" s="80"/>
      <c r="F383" s="41"/>
      <c r="G383" s="41"/>
      <c r="H383" s="41"/>
      <c r="I383" s="41"/>
      <c r="J383" s="41"/>
      <c r="K383" s="41"/>
      <c r="L383" s="41"/>
      <c r="M383" s="41"/>
    </row>
    <row r="384" spans="1:13" ht="21" customHeight="1" x14ac:dyDescent="0.45">
      <c r="A384" s="41"/>
      <c r="B384" s="41"/>
      <c r="C384" s="41"/>
      <c r="D384" s="41"/>
      <c r="E384" s="80"/>
      <c r="F384" s="41"/>
      <c r="G384" s="41"/>
      <c r="H384" s="41"/>
      <c r="I384" s="41"/>
      <c r="J384" s="41"/>
      <c r="K384" s="41"/>
      <c r="L384" s="41"/>
      <c r="M384" s="41"/>
    </row>
    <row r="385" spans="1:13" ht="21" customHeight="1" x14ac:dyDescent="0.45">
      <c r="A385" s="41"/>
      <c r="B385" s="41"/>
      <c r="C385" s="41"/>
      <c r="D385" s="41"/>
      <c r="E385" s="80"/>
      <c r="F385" s="41"/>
      <c r="G385" s="41"/>
      <c r="H385" s="41"/>
      <c r="I385" s="41"/>
      <c r="J385" s="41"/>
      <c r="K385" s="41"/>
      <c r="L385" s="41"/>
      <c r="M385" s="41"/>
    </row>
    <row r="386" spans="1:13" ht="21" customHeight="1" x14ac:dyDescent="0.45">
      <c r="A386" s="41"/>
      <c r="B386" s="41"/>
      <c r="C386" s="41"/>
      <c r="D386" s="41"/>
      <c r="E386" s="80"/>
      <c r="F386" s="41"/>
      <c r="G386" s="41"/>
      <c r="H386" s="41"/>
      <c r="I386" s="41"/>
      <c r="J386" s="41"/>
      <c r="K386" s="41"/>
      <c r="L386" s="41"/>
      <c r="M386" s="41"/>
    </row>
    <row r="387" spans="1:13" ht="21" customHeight="1" x14ac:dyDescent="0.45">
      <c r="A387" s="41"/>
      <c r="B387" s="41"/>
      <c r="C387" s="41"/>
      <c r="D387" s="41"/>
      <c r="E387" s="80"/>
      <c r="F387" s="41"/>
      <c r="G387" s="41"/>
      <c r="H387" s="41"/>
      <c r="I387" s="41"/>
      <c r="J387" s="41"/>
      <c r="K387" s="41"/>
      <c r="L387" s="41"/>
      <c r="M387" s="41"/>
    </row>
    <row r="388" spans="1:13" ht="21" customHeight="1" x14ac:dyDescent="0.45">
      <c r="A388" s="41"/>
      <c r="B388" s="41"/>
      <c r="C388" s="41"/>
      <c r="D388" s="41"/>
      <c r="E388" s="80"/>
      <c r="F388" s="41"/>
      <c r="G388" s="41"/>
      <c r="H388" s="41"/>
      <c r="I388" s="41"/>
      <c r="J388" s="41"/>
      <c r="K388" s="41"/>
      <c r="L388" s="41"/>
      <c r="M388" s="41"/>
    </row>
    <row r="389" spans="1:13" ht="21" customHeight="1" x14ac:dyDescent="0.45">
      <c r="A389" s="41"/>
      <c r="B389" s="41"/>
      <c r="C389" s="41"/>
      <c r="D389" s="41"/>
      <c r="E389" s="80"/>
      <c r="F389" s="41"/>
      <c r="G389" s="41"/>
      <c r="H389" s="41"/>
      <c r="I389" s="41"/>
      <c r="J389" s="41"/>
      <c r="K389" s="41"/>
      <c r="L389" s="41"/>
      <c r="M389" s="41"/>
    </row>
    <row r="390" spans="1:13" ht="21" customHeight="1" x14ac:dyDescent="0.45">
      <c r="A390" s="41"/>
      <c r="B390" s="41"/>
      <c r="C390" s="41"/>
      <c r="D390" s="41"/>
      <c r="E390" s="80"/>
      <c r="F390" s="41"/>
      <c r="G390" s="41"/>
      <c r="H390" s="41"/>
      <c r="I390" s="41"/>
      <c r="J390" s="41"/>
      <c r="K390" s="41"/>
      <c r="L390" s="41"/>
      <c r="M390" s="41"/>
    </row>
    <row r="391" spans="1:13" ht="21" customHeight="1" x14ac:dyDescent="0.45">
      <c r="A391" s="41"/>
      <c r="B391" s="41"/>
      <c r="C391" s="41"/>
      <c r="D391" s="41"/>
      <c r="E391" s="80"/>
      <c r="F391" s="41"/>
      <c r="G391" s="41"/>
      <c r="H391" s="41"/>
      <c r="I391" s="41"/>
      <c r="J391" s="41"/>
      <c r="K391" s="41"/>
      <c r="L391" s="41"/>
      <c r="M391" s="41"/>
    </row>
    <row r="392" spans="1:13" ht="21" customHeight="1" x14ac:dyDescent="0.45">
      <c r="A392" s="41"/>
      <c r="B392" s="41"/>
      <c r="C392" s="41"/>
      <c r="D392" s="41"/>
      <c r="E392" s="80"/>
      <c r="F392" s="41"/>
      <c r="G392" s="41"/>
      <c r="H392" s="41"/>
      <c r="I392" s="41"/>
      <c r="J392" s="41"/>
      <c r="K392" s="41"/>
      <c r="L392" s="41"/>
      <c r="M392" s="41"/>
    </row>
    <row r="393" spans="1:13" ht="21" customHeight="1" x14ac:dyDescent="0.45">
      <c r="A393" s="41"/>
      <c r="B393" s="41"/>
      <c r="C393" s="41"/>
      <c r="D393" s="41"/>
      <c r="E393" s="80"/>
      <c r="F393" s="41"/>
      <c r="G393" s="41"/>
      <c r="H393" s="41"/>
      <c r="I393" s="41"/>
      <c r="J393" s="41"/>
      <c r="K393" s="41"/>
      <c r="L393" s="41"/>
      <c r="M393" s="41"/>
    </row>
    <row r="394" spans="1:13" ht="21" customHeight="1" x14ac:dyDescent="0.45">
      <c r="A394" s="41"/>
      <c r="B394" s="41"/>
      <c r="C394" s="41"/>
      <c r="D394" s="41"/>
      <c r="E394" s="80"/>
      <c r="F394" s="41"/>
      <c r="G394" s="41"/>
      <c r="H394" s="41"/>
      <c r="I394" s="41"/>
      <c r="J394" s="41"/>
      <c r="K394" s="41"/>
      <c r="L394" s="41"/>
      <c r="M394" s="41"/>
    </row>
    <row r="395" spans="1:13" ht="21" customHeight="1" x14ac:dyDescent="0.45">
      <c r="A395" s="41"/>
      <c r="B395" s="41"/>
      <c r="C395" s="41"/>
      <c r="D395" s="41"/>
      <c r="E395" s="80"/>
      <c r="F395" s="41"/>
      <c r="G395" s="41"/>
      <c r="H395" s="41"/>
      <c r="I395" s="41"/>
      <c r="J395" s="41"/>
      <c r="K395" s="41"/>
      <c r="L395" s="41"/>
      <c r="M395" s="41"/>
    </row>
    <row r="396" spans="1:13" ht="21" customHeight="1" x14ac:dyDescent="0.45">
      <c r="A396" s="41"/>
      <c r="B396" s="41"/>
      <c r="C396" s="41"/>
      <c r="D396" s="41"/>
      <c r="E396" s="80"/>
      <c r="F396" s="41"/>
      <c r="G396" s="41"/>
      <c r="H396" s="41"/>
      <c r="I396" s="41"/>
      <c r="J396" s="41"/>
      <c r="K396" s="41"/>
      <c r="L396" s="41"/>
      <c r="M396" s="41"/>
    </row>
    <row r="397" spans="1:13" ht="21" customHeight="1" x14ac:dyDescent="0.45">
      <c r="A397" s="41"/>
      <c r="B397" s="41"/>
      <c r="C397" s="41"/>
      <c r="D397" s="41"/>
      <c r="E397" s="80"/>
      <c r="F397" s="41"/>
      <c r="G397" s="41"/>
      <c r="H397" s="41"/>
      <c r="I397" s="41"/>
      <c r="J397" s="41"/>
      <c r="K397" s="41"/>
      <c r="L397" s="41"/>
      <c r="M397" s="41"/>
    </row>
    <row r="398" spans="1:13" ht="21" customHeight="1" x14ac:dyDescent="0.45">
      <c r="A398" s="41"/>
      <c r="B398" s="41"/>
      <c r="C398" s="41"/>
      <c r="D398" s="41"/>
      <c r="E398" s="80"/>
      <c r="F398" s="41"/>
      <c r="G398" s="41"/>
      <c r="H398" s="41"/>
      <c r="I398" s="41"/>
      <c r="J398" s="41"/>
      <c r="K398" s="41"/>
      <c r="L398" s="41"/>
      <c r="M398" s="41"/>
    </row>
    <row r="399" spans="1:13" ht="21" customHeight="1" x14ac:dyDescent="0.45">
      <c r="A399" s="41"/>
      <c r="B399" s="41"/>
      <c r="C399" s="41"/>
      <c r="D399" s="41"/>
      <c r="E399" s="80"/>
      <c r="F399" s="41"/>
      <c r="G399" s="41"/>
      <c r="H399" s="41"/>
      <c r="I399" s="41"/>
      <c r="J399" s="41"/>
      <c r="K399" s="41"/>
      <c r="L399" s="41"/>
      <c r="M399" s="41"/>
    </row>
    <row r="400" spans="1:13" ht="21" customHeight="1" x14ac:dyDescent="0.45">
      <c r="A400" s="41"/>
      <c r="B400" s="41"/>
      <c r="C400" s="41"/>
      <c r="D400" s="41"/>
      <c r="E400" s="80"/>
      <c r="F400" s="41"/>
      <c r="G400" s="41"/>
      <c r="H400" s="41"/>
      <c r="I400" s="41"/>
      <c r="J400" s="41"/>
      <c r="K400" s="41"/>
      <c r="L400" s="41"/>
      <c r="M400" s="41"/>
    </row>
    <row r="401" spans="1:13" ht="21" customHeight="1" x14ac:dyDescent="0.45">
      <c r="A401" s="41"/>
      <c r="B401" s="41"/>
      <c r="C401" s="41"/>
      <c r="D401" s="41"/>
      <c r="E401" s="80"/>
      <c r="F401" s="41"/>
      <c r="G401" s="41"/>
      <c r="H401" s="41"/>
      <c r="I401" s="41"/>
      <c r="J401" s="41"/>
      <c r="K401" s="41"/>
      <c r="L401" s="41"/>
      <c r="M401" s="41"/>
    </row>
    <row r="402" spans="1:13" ht="21" customHeight="1" x14ac:dyDescent="0.45">
      <c r="A402" s="41"/>
      <c r="B402" s="41"/>
      <c r="C402" s="41"/>
      <c r="D402" s="41"/>
      <c r="E402" s="80"/>
      <c r="F402" s="41"/>
      <c r="G402" s="41"/>
      <c r="H402" s="41"/>
      <c r="I402" s="41"/>
      <c r="J402" s="41"/>
      <c r="K402" s="41"/>
      <c r="L402" s="41"/>
      <c r="M402" s="41"/>
    </row>
    <row r="403" spans="1:13" ht="21" customHeight="1" x14ac:dyDescent="0.45">
      <c r="A403" s="41"/>
      <c r="B403" s="41"/>
      <c r="C403" s="41"/>
      <c r="D403" s="41"/>
      <c r="E403" s="80"/>
      <c r="F403" s="41"/>
      <c r="G403" s="41"/>
      <c r="H403" s="41"/>
      <c r="I403" s="41"/>
      <c r="J403" s="41"/>
      <c r="K403" s="41"/>
      <c r="L403" s="41"/>
      <c r="M403" s="41"/>
    </row>
    <row r="404" spans="1:13" ht="21" customHeight="1" x14ac:dyDescent="0.45">
      <c r="A404" s="41"/>
      <c r="B404" s="41"/>
      <c r="C404" s="41"/>
      <c r="D404" s="41"/>
      <c r="E404" s="80"/>
      <c r="F404" s="41"/>
      <c r="G404" s="41"/>
      <c r="H404" s="41"/>
      <c r="I404" s="41"/>
      <c r="J404" s="41"/>
      <c r="K404" s="41"/>
      <c r="L404" s="41"/>
      <c r="M404" s="41"/>
    </row>
    <row r="405" spans="1:13" ht="21" customHeight="1" x14ac:dyDescent="0.45">
      <c r="A405" s="41"/>
      <c r="B405" s="41"/>
      <c r="C405" s="41"/>
      <c r="D405" s="41"/>
      <c r="E405" s="80"/>
      <c r="F405" s="41"/>
      <c r="G405" s="41"/>
      <c r="H405" s="41"/>
      <c r="I405" s="41"/>
      <c r="J405" s="41"/>
      <c r="K405" s="41"/>
      <c r="L405" s="41"/>
      <c r="M405" s="41"/>
    </row>
    <row r="406" spans="1:13" ht="21" customHeight="1" x14ac:dyDescent="0.45">
      <c r="A406" s="41"/>
      <c r="B406" s="41"/>
      <c r="C406" s="41"/>
      <c r="D406" s="41"/>
      <c r="E406" s="80"/>
      <c r="F406" s="41"/>
      <c r="G406" s="41"/>
      <c r="H406" s="41"/>
      <c r="I406" s="41"/>
      <c r="J406" s="41"/>
      <c r="K406" s="41"/>
      <c r="L406" s="41"/>
      <c r="M406" s="41"/>
    </row>
    <row r="407" spans="1:13" ht="21" customHeight="1" x14ac:dyDescent="0.45">
      <c r="A407" s="41"/>
      <c r="B407" s="41"/>
      <c r="C407" s="41"/>
      <c r="D407" s="41"/>
      <c r="E407" s="80"/>
      <c r="F407" s="41"/>
      <c r="G407" s="41"/>
      <c r="H407" s="41"/>
      <c r="I407" s="41"/>
      <c r="J407" s="41"/>
      <c r="K407" s="41"/>
      <c r="L407" s="41"/>
      <c r="M407" s="41"/>
    </row>
    <row r="408" spans="1:13" ht="21" customHeight="1" x14ac:dyDescent="0.45">
      <c r="A408" s="41"/>
      <c r="B408" s="41"/>
      <c r="C408" s="41"/>
      <c r="D408" s="41"/>
      <c r="E408" s="80"/>
      <c r="F408" s="41"/>
      <c r="G408" s="41"/>
      <c r="H408" s="41"/>
      <c r="I408" s="41"/>
      <c r="J408" s="41"/>
      <c r="K408" s="41"/>
      <c r="L408" s="41"/>
      <c r="M408" s="41"/>
    </row>
    <row r="409" spans="1:13" ht="21" customHeight="1" x14ac:dyDescent="0.45">
      <c r="A409" s="41"/>
      <c r="B409" s="41"/>
      <c r="C409" s="41"/>
      <c r="D409" s="41"/>
      <c r="E409" s="80"/>
      <c r="F409" s="41"/>
      <c r="G409" s="41"/>
      <c r="H409" s="41"/>
      <c r="I409" s="41"/>
      <c r="J409" s="41"/>
      <c r="K409" s="41"/>
      <c r="L409" s="41"/>
      <c r="M409" s="41"/>
    </row>
    <row r="410" spans="1:13" ht="21" customHeight="1" x14ac:dyDescent="0.45">
      <c r="A410" s="41"/>
      <c r="B410" s="41"/>
      <c r="C410" s="41"/>
      <c r="D410" s="41"/>
      <c r="E410" s="80"/>
      <c r="F410" s="41"/>
      <c r="G410" s="41"/>
      <c r="H410" s="41"/>
      <c r="I410" s="41"/>
      <c r="J410" s="41"/>
      <c r="K410" s="41"/>
      <c r="L410" s="41"/>
      <c r="M410" s="41"/>
    </row>
    <row r="411" spans="1:13" ht="21" customHeight="1" x14ac:dyDescent="0.45">
      <c r="A411" s="41"/>
      <c r="B411" s="41"/>
      <c r="C411" s="41"/>
      <c r="D411" s="41"/>
      <c r="E411" s="80"/>
      <c r="F411" s="41"/>
      <c r="G411" s="41"/>
      <c r="H411" s="41"/>
      <c r="I411" s="41"/>
      <c r="J411" s="41"/>
      <c r="K411" s="41"/>
      <c r="L411" s="41"/>
      <c r="M411" s="41"/>
    </row>
    <row r="412" spans="1:13" ht="21" customHeight="1" x14ac:dyDescent="0.45">
      <c r="A412" s="41"/>
      <c r="B412" s="41"/>
      <c r="C412" s="41"/>
      <c r="D412" s="41"/>
      <c r="E412" s="80"/>
      <c r="F412" s="41"/>
      <c r="G412" s="41"/>
      <c r="H412" s="41"/>
      <c r="I412" s="41"/>
      <c r="J412" s="41"/>
      <c r="K412" s="41"/>
      <c r="L412" s="41"/>
      <c r="M412" s="41"/>
    </row>
    <row r="413" spans="1:13" ht="21" customHeight="1" x14ac:dyDescent="0.45">
      <c r="A413" s="41"/>
      <c r="B413" s="41"/>
      <c r="C413" s="41"/>
      <c r="D413" s="41"/>
      <c r="E413" s="80"/>
      <c r="F413" s="41"/>
      <c r="G413" s="41"/>
      <c r="H413" s="41"/>
      <c r="I413" s="41"/>
      <c r="J413" s="41"/>
      <c r="K413" s="41"/>
      <c r="L413" s="41"/>
      <c r="M413" s="41"/>
    </row>
    <row r="414" spans="1:13" ht="21" customHeight="1" x14ac:dyDescent="0.45">
      <c r="A414" s="41"/>
      <c r="B414" s="41"/>
      <c r="C414" s="41"/>
      <c r="D414" s="41"/>
      <c r="E414" s="80"/>
      <c r="F414" s="41"/>
      <c r="G414" s="41"/>
      <c r="H414" s="41"/>
      <c r="I414" s="41"/>
      <c r="J414" s="41"/>
      <c r="K414" s="41"/>
      <c r="L414" s="41"/>
      <c r="M414" s="41"/>
    </row>
    <row r="415" spans="1:13" ht="21" customHeight="1" x14ac:dyDescent="0.45">
      <c r="A415" s="41"/>
      <c r="B415" s="41"/>
      <c r="C415" s="41"/>
      <c r="D415" s="41"/>
      <c r="E415" s="80"/>
      <c r="F415" s="41"/>
      <c r="G415" s="41"/>
      <c r="H415" s="41"/>
      <c r="I415" s="41"/>
      <c r="J415" s="41"/>
      <c r="K415" s="41"/>
      <c r="L415" s="41"/>
      <c r="M415" s="41"/>
    </row>
    <row r="416" spans="1:13" ht="21" customHeight="1" x14ac:dyDescent="0.45">
      <c r="A416" s="41"/>
      <c r="B416" s="41"/>
      <c r="C416" s="41"/>
      <c r="D416" s="41"/>
      <c r="E416" s="80"/>
      <c r="F416" s="41"/>
      <c r="G416" s="41"/>
      <c r="H416" s="41"/>
      <c r="I416" s="41"/>
      <c r="J416" s="41"/>
      <c r="K416" s="41"/>
      <c r="L416" s="41"/>
      <c r="M416" s="41"/>
    </row>
    <row r="417" spans="1:13" ht="21" customHeight="1" x14ac:dyDescent="0.45">
      <c r="A417" s="41"/>
      <c r="B417" s="41"/>
      <c r="C417" s="41"/>
      <c r="D417" s="41"/>
      <c r="E417" s="80"/>
      <c r="F417" s="41"/>
      <c r="G417" s="41"/>
      <c r="H417" s="41"/>
      <c r="I417" s="41"/>
      <c r="J417" s="41"/>
      <c r="K417" s="41"/>
      <c r="L417" s="41"/>
      <c r="M417" s="41"/>
    </row>
    <row r="418" spans="1:13" ht="21" customHeight="1" x14ac:dyDescent="0.45">
      <c r="A418" s="41"/>
      <c r="B418" s="41"/>
      <c r="C418" s="41"/>
      <c r="D418" s="41"/>
      <c r="E418" s="80"/>
      <c r="F418" s="41"/>
      <c r="G418" s="41"/>
      <c r="H418" s="41"/>
      <c r="I418" s="41"/>
      <c r="J418" s="41"/>
      <c r="K418" s="41"/>
      <c r="L418" s="41"/>
      <c r="M418" s="41"/>
    </row>
    <row r="419" spans="1:13" ht="21" customHeight="1" x14ac:dyDescent="0.45">
      <c r="A419" s="41"/>
      <c r="B419" s="41"/>
      <c r="C419" s="41"/>
      <c r="D419" s="41"/>
      <c r="E419" s="80"/>
      <c r="F419" s="41"/>
      <c r="G419" s="41"/>
      <c r="H419" s="41"/>
      <c r="I419" s="41"/>
      <c r="J419" s="41"/>
      <c r="K419" s="41"/>
      <c r="L419" s="41"/>
      <c r="M419" s="41"/>
    </row>
    <row r="420" spans="1:13" ht="21" customHeight="1" x14ac:dyDescent="0.45">
      <c r="A420" s="41"/>
      <c r="B420" s="41"/>
      <c r="C420" s="41"/>
      <c r="D420" s="41"/>
      <c r="E420" s="80"/>
      <c r="F420" s="41"/>
      <c r="G420" s="41"/>
      <c r="H420" s="41"/>
      <c r="I420" s="41"/>
      <c r="J420" s="41"/>
      <c r="K420" s="41"/>
      <c r="L420" s="41"/>
      <c r="M420" s="41"/>
    </row>
    <row r="421" spans="1:13" ht="21" customHeight="1" x14ac:dyDescent="0.45">
      <c r="A421" s="41"/>
      <c r="B421" s="41"/>
      <c r="C421" s="41"/>
      <c r="D421" s="41"/>
      <c r="E421" s="80"/>
      <c r="F421" s="41"/>
      <c r="G421" s="41"/>
      <c r="H421" s="41"/>
      <c r="I421" s="41"/>
      <c r="J421" s="41"/>
      <c r="K421" s="41"/>
      <c r="L421" s="41"/>
      <c r="M421" s="41"/>
    </row>
    <row r="422" spans="1:13" ht="21" customHeight="1" x14ac:dyDescent="0.45">
      <c r="A422" s="41"/>
      <c r="B422" s="41"/>
      <c r="C422" s="41"/>
      <c r="D422" s="41"/>
      <c r="E422" s="80"/>
      <c r="F422" s="41"/>
      <c r="G422" s="41"/>
      <c r="H422" s="41"/>
      <c r="I422" s="41"/>
      <c r="J422" s="41"/>
      <c r="K422" s="41"/>
      <c r="L422" s="41"/>
      <c r="M422" s="41"/>
    </row>
    <row r="423" spans="1:13" ht="21" customHeight="1" x14ac:dyDescent="0.45">
      <c r="A423" s="41"/>
      <c r="B423" s="41"/>
      <c r="C423" s="41"/>
      <c r="D423" s="41"/>
      <c r="E423" s="80"/>
      <c r="F423" s="41"/>
      <c r="G423" s="41"/>
      <c r="H423" s="41"/>
      <c r="I423" s="41"/>
      <c r="J423" s="41"/>
      <c r="K423" s="41"/>
      <c r="L423" s="41"/>
      <c r="M423" s="41"/>
    </row>
    <row r="424" spans="1:13" ht="21" customHeight="1" x14ac:dyDescent="0.45">
      <c r="A424" s="41"/>
      <c r="B424" s="41"/>
      <c r="C424" s="41"/>
      <c r="D424" s="41"/>
      <c r="E424" s="80"/>
      <c r="F424" s="41"/>
      <c r="G424" s="41"/>
      <c r="H424" s="41"/>
      <c r="I424" s="41"/>
      <c r="J424" s="41"/>
      <c r="K424" s="41"/>
      <c r="L424" s="41"/>
      <c r="M424" s="41"/>
    </row>
    <row r="425" spans="1:13" ht="21" customHeight="1" x14ac:dyDescent="0.45">
      <c r="A425" s="41"/>
      <c r="B425" s="41"/>
      <c r="C425" s="41"/>
      <c r="D425" s="41"/>
      <c r="E425" s="80"/>
      <c r="F425" s="41"/>
      <c r="G425" s="41"/>
      <c r="H425" s="41"/>
      <c r="I425" s="41"/>
      <c r="J425" s="41"/>
      <c r="K425" s="41"/>
      <c r="L425" s="41"/>
      <c r="M425" s="41"/>
    </row>
    <row r="426" spans="1:13" ht="21" customHeight="1" x14ac:dyDescent="0.45">
      <c r="A426" s="41"/>
      <c r="B426" s="41"/>
      <c r="C426" s="41"/>
      <c r="D426" s="41"/>
      <c r="E426" s="80"/>
      <c r="F426" s="41"/>
      <c r="G426" s="41"/>
      <c r="H426" s="41"/>
      <c r="I426" s="41"/>
      <c r="J426" s="41"/>
      <c r="K426" s="41"/>
      <c r="L426" s="41"/>
      <c r="M426" s="41"/>
    </row>
    <row r="427" spans="1:13" ht="21" customHeight="1" x14ac:dyDescent="0.45">
      <c r="A427" s="41"/>
      <c r="B427" s="41"/>
      <c r="C427" s="41"/>
      <c r="D427" s="41"/>
      <c r="E427" s="80"/>
      <c r="F427" s="41"/>
      <c r="G427" s="41"/>
      <c r="H427" s="41"/>
      <c r="I427" s="41"/>
      <c r="J427" s="41"/>
      <c r="K427" s="41"/>
      <c r="L427" s="41"/>
      <c r="M427" s="41"/>
    </row>
    <row r="428" spans="1:13" ht="21" customHeight="1" x14ac:dyDescent="0.45">
      <c r="A428" s="41"/>
      <c r="B428" s="41"/>
      <c r="C428" s="41"/>
      <c r="D428" s="41"/>
      <c r="E428" s="80"/>
      <c r="F428" s="41"/>
      <c r="G428" s="41"/>
      <c r="H428" s="41"/>
      <c r="I428" s="41"/>
      <c r="J428" s="41"/>
      <c r="K428" s="41"/>
      <c r="L428" s="41"/>
      <c r="M428" s="41"/>
    </row>
    <row r="429" spans="1:13" ht="21" customHeight="1" x14ac:dyDescent="0.45">
      <c r="A429" s="41"/>
      <c r="B429" s="41"/>
      <c r="C429" s="41"/>
      <c r="D429" s="41"/>
      <c r="E429" s="80"/>
      <c r="F429" s="41"/>
      <c r="G429" s="41"/>
      <c r="H429" s="41"/>
      <c r="I429" s="41"/>
      <c r="J429" s="41"/>
      <c r="K429" s="41"/>
      <c r="L429" s="41"/>
      <c r="M429" s="41"/>
    </row>
    <row r="430" spans="1:13" ht="21" customHeight="1" x14ac:dyDescent="0.45">
      <c r="A430" s="41"/>
      <c r="B430" s="41"/>
      <c r="C430" s="41"/>
      <c r="D430" s="41"/>
      <c r="E430" s="80"/>
      <c r="F430" s="41"/>
      <c r="G430" s="41"/>
      <c r="H430" s="41"/>
      <c r="I430" s="41"/>
      <c r="J430" s="41"/>
      <c r="K430" s="41"/>
      <c r="L430" s="41"/>
      <c r="M430" s="41"/>
    </row>
    <row r="431" spans="1:13" ht="21" customHeight="1" x14ac:dyDescent="0.45">
      <c r="A431" s="41"/>
      <c r="B431" s="41"/>
      <c r="C431" s="41"/>
      <c r="D431" s="41"/>
      <c r="E431" s="80"/>
      <c r="F431" s="41"/>
      <c r="G431" s="41"/>
      <c r="H431" s="41"/>
      <c r="I431" s="41"/>
      <c r="J431" s="41"/>
      <c r="K431" s="41"/>
      <c r="L431" s="41"/>
      <c r="M431" s="41"/>
    </row>
    <row r="432" spans="1:13" ht="21" customHeight="1" x14ac:dyDescent="0.45">
      <c r="A432" s="41"/>
      <c r="B432" s="41"/>
      <c r="C432" s="41"/>
      <c r="D432" s="41"/>
      <c r="E432" s="80"/>
      <c r="F432" s="41"/>
      <c r="G432" s="41"/>
      <c r="H432" s="41"/>
      <c r="I432" s="41"/>
      <c r="J432" s="41"/>
      <c r="K432" s="41"/>
      <c r="L432" s="41"/>
      <c r="M432" s="41"/>
    </row>
    <row r="433" spans="1:13" ht="21" customHeight="1" x14ac:dyDescent="0.45">
      <c r="A433" s="41"/>
      <c r="B433" s="41"/>
      <c r="C433" s="41"/>
      <c r="D433" s="41"/>
      <c r="E433" s="80"/>
      <c r="F433" s="41"/>
      <c r="G433" s="41"/>
      <c r="H433" s="41"/>
      <c r="I433" s="41"/>
      <c r="J433" s="41"/>
      <c r="K433" s="41"/>
      <c r="L433" s="41"/>
      <c r="M433" s="41"/>
    </row>
    <row r="434" spans="1:13" ht="21" customHeight="1" x14ac:dyDescent="0.45">
      <c r="A434" s="41"/>
      <c r="B434" s="41"/>
      <c r="C434" s="41"/>
      <c r="D434" s="41"/>
      <c r="E434" s="80"/>
      <c r="F434" s="41"/>
      <c r="G434" s="41"/>
      <c r="H434" s="41"/>
      <c r="I434" s="41"/>
      <c r="J434" s="41"/>
      <c r="K434" s="41"/>
      <c r="L434" s="41"/>
      <c r="M434" s="41"/>
    </row>
    <row r="435" spans="1:13" ht="21" customHeight="1" x14ac:dyDescent="0.45">
      <c r="A435" s="41"/>
      <c r="B435" s="41"/>
      <c r="C435" s="41"/>
      <c r="D435" s="41"/>
      <c r="E435" s="80"/>
      <c r="F435" s="41"/>
      <c r="G435" s="41"/>
      <c r="H435" s="41"/>
      <c r="I435" s="41"/>
      <c r="J435" s="41"/>
      <c r="K435" s="41"/>
      <c r="L435" s="41"/>
      <c r="M435" s="41"/>
    </row>
    <row r="436" spans="1:13" ht="21" customHeight="1" x14ac:dyDescent="0.45">
      <c r="A436" s="41"/>
      <c r="B436" s="41"/>
      <c r="C436" s="41"/>
      <c r="D436" s="41"/>
      <c r="E436" s="80"/>
      <c r="F436" s="41"/>
      <c r="G436" s="41"/>
      <c r="H436" s="41"/>
      <c r="I436" s="41"/>
      <c r="J436" s="41"/>
      <c r="K436" s="41"/>
      <c r="L436" s="41"/>
      <c r="M436" s="41"/>
    </row>
    <row r="437" spans="1:13" ht="21" customHeight="1" x14ac:dyDescent="0.45">
      <c r="A437" s="41"/>
      <c r="B437" s="41"/>
      <c r="C437" s="41"/>
      <c r="D437" s="41"/>
      <c r="E437" s="80"/>
      <c r="F437" s="41"/>
      <c r="G437" s="41"/>
      <c r="H437" s="41"/>
      <c r="I437" s="41"/>
      <c r="J437" s="41"/>
      <c r="K437" s="41"/>
      <c r="L437" s="41"/>
      <c r="M437" s="41"/>
    </row>
    <row r="438" spans="1:13" ht="21" customHeight="1" x14ac:dyDescent="0.45">
      <c r="A438" s="41"/>
      <c r="B438" s="41"/>
      <c r="C438" s="41"/>
      <c r="D438" s="41"/>
      <c r="E438" s="80"/>
      <c r="F438" s="41"/>
      <c r="G438" s="41"/>
      <c r="H438" s="41"/>
      <c r="I438" s="41"/>
      <c r="J438" s="41"/>
      <c r="K438" s="41"/>
      <c r="L438" s="41"/>
      <c r="M438" s="41"/>
    </row>
    <row r="439" spans="1:13" ht="21" customHeight="1" x14ac:dyDescent="0.45">
      <c r="A439" s="41"/>
      <c r="B439" s="41"/>
      <c r="C439" s="41"/>
      <c r="D439" s="41"/>
      <c r="E439" s="80"/>
      <c r="F439" s="41"/>
      <c r="G439" s="41"/>
      <c r="H439" s="41"/>
      <c r="I439" s="41"/>
      <c r="J439" s="41"/>
      <c r="K439" s="41"/>
      <c r="L439" s="41"/>
      <c r="M439" s="41"/>
    </row>
    <row r="440" spans="1:13" ht="21" customHeight="1" x14ac:dyDescent="0.45">
      <c r="A440" s="41"/>
      <c r="B440" s="41"/>
      <c r="C440" s="41"/>
      <c r="D440" s="41"/>
      <c r="E440" s="80"/>
      <c r="F440" s="41"/>
      <c r="G440" s="41"/>
      <c r="H440" s="41"/>
      <c r="I440" s="41"/>
      <c r="J440" s="41"/>
      <c r="K440" s="41"/>
      <c r="L440" s="41"/>
      <c r="M440" s="41"/>
    </row>
    <row r="441" spans="1:13" ht="21" customHeight="1" x14ac:dyDescent="0.45">
      <c r="A441" s="41"/>
      <c r="B441" s="41"/>
      <c r="C441" s="41"/>
      <c r="D441" s="41"/>
      <c r="E441" s="80"/>
      <c r="F441" s="41"/>
      <c r="G441" s="41"/>
      <c r="H441" s="41"/>
      <c r="I441" s="41"/>
      <c r="J441" s="41"/>
      <c r="K441" s="41"/>
      <c r="L441" s="41"/>
      <c r="M441" s="41"/>
    </row>
    <row r="442" spans="1:13" ht="21" customHeight="1" x14ac:dyDescent="0.45">
      <c r="A442" s="41"/>
      <c r="B442" s="41"/>
      <c r="C442" s="41"/>
      <c r="D442" s="41"/>
      <c r="E442" s="80"/>
      <c r="F442" s="41"/>
      <c r="G442" s="41"/>
      <c r="H442" s="41"/>
      <c r="I442" s="41"/>
      <c r="J442" s="41"/>
      <c r="K442" s="41"/>
      <c r="L442" s="41"/>
      <c r="M442" s="41"/>
    </row>
    <row r="443" spans="1:13" ht="21" customHeight="1" x14ac:dyDescent="0.45">
      <c r="A443" s="41"/>
      <c r="B443" s="41"/>
      <c r="C443" s="41"/>
      <c r="D443" s="41"/>
      <c r="E443" s="80"/>
      <c r="F443" s="41"/>
      <c r="G443" s="41"/>
      <c r="H443" s="41"/>
      <c r="I443" s="41"/>
      <c r="J443" s="41"/>
      <c r="K443" s="41"/>
      <c r="L443" s="41"/>
      <c r="M443" s="41"/>
    </row>
    <row r="444" spans="1:13" ht="21" customHeight="1" x14ac:dyDescent="0.45">
      <c r="A444" s="41"/>
      <c r="B444" s="41"/>
      <c r="C444" s="41"/>
      <c r="D444" s="41"/>
      <c r="E444" s="80"/>
      <c r="F444" s="41"/>
      <c r="G444" s="41"/>
      <c r="H444" s="41"/>
      <c r="I444" s="41"/>
      <c r="J444" s="41"/>
      <c r="K444" s="41"/>
      <c r="L444" s="41"/>
      <c r="M444" s="41"/>
    </row>
    <row r="445" spans="1:13" ht="21" customHeight="1" x14ac:dyDescent="0.45">
      <c r="A445" s="41"/>
      <c r="B445" s="41"/>
      <c r="C445" s="41"/>
      <c r="D445" s="41"/>
      <c r="E445" s="80"/>
      <c r="F445" s="41"/>
      <c r="G445" s="41"/>
      <c r="H445" s="41"/>
      <c r="I445" s="41"/>
      <c r="J445" s="41"/>
      <c r="K445" s="41"/>
      <c r="L445" s="41"/>
      <c r="M445" s="41"/>
    </row>
    <row r="446" spans="1:13" ht="21" customHeight="1" x14ac:dyDescent="0.45">
      <c r="A446" s="41"/>
      <c r="B446" s="41"/>
      <c r="C446" s="41"/>
      <c r="D446" s="41"/>
      <c r="E446" s="80"/>
      <c r="F446" s="41"/>
      <c r="G446" s="41"/>
      <c r="H446" s="41"/>
      <c r="I446" s="41"/>
      <c r="J446" s="41"/>
      <c r="K446" s="41"/>
      <c r="L446" s="41"/>
      <c r="M446" s="41"/>
    </row>
    <row r="447" spans="1:13" ht="21" customHeight="1" x14ac:dyDescent="0.45">
      <c r="A447" s="41"/>
      <c r="B447" s="41"/>
      <c r="C447" s="41"/>
      <c r="D447" s="41"/>
      <c r="E447" s="80"/>
      <c r="F447" s="41"/>
      <c r="G447" s="41"/>
      <c r="H447" s="41"/>
      <c r="I447" s="41"/>
      <c r="J447" s="41"/>
      <c r="K447" s="41"/>
      <c r="L447" s="41"/>
      <c r="M447" s="41"/>
    </row>
    <row r="448" spans="1:13" ht="21" customHeight="1" x14ac:dyDescent="0.45">
      <c r="A448" s="41"/>
      <c r="B448" s="41"/>
      <c r="C448" s="41"/>
      <c r="D448" s="41"/>
      <c r="E448" s="80"/>
      <c r="F448" s="41"/>
      <c r="G448" s="41"/>
      <c r="H448" s="41"/>
      <c r="I448" s="41"/>
      <c r="J448" s="41"/>
      <c r="K448" s="41"/>
      <c r="L448" s="41"/>
      <c r="M448" s="41"/>
    </row>
    <row r="449" spans="1:13" ht="21" customHeight="1" x14ac:dyDescent="0.45">
      <c r="A449" s="41"/>
      <c r="B449" s="41"/>
      <c r="C449" s="41"/>
      <c r="D449" s="41"/>
      <c r="E449" s="80"/>
      <c r="F449" s="41"/>
      <c r="G449" s="41"/>
      <c r="H449" s="41"/>
      <c r="I449" s="41"/>
      <c r="J449" s="41"/>
      <c r="K449" s="41"/>
      <c r="L449" s="41"/>
      <c r="M449" s="41"/>
    </row>
    <row r="450" spans="1:13" ht="21" customHeight="1" x14ac:dyDescent="0.45">
      <c r="A450" s="41"/>
      <c r="B450" s="41"/>
      <c r="C450" s="41"/>
      <c r="D450" s="41"/>
      <c r="E450" s="80"/>
      <c r="F450" s="41"/>
      <c r="G450" s="41"/>
      <c r="H450" s="41"/>
      <c r="I450" s="41"/>
      <c r="J450" s="41"/>
      <c r="K450" s="41"/>
      <c r="L450" s="41"/>
      <c r="M450" s="41"/>
    </row>
    <row r="451" spans="1:13" ht="21" customHeight="1" x14ac:dyDescent="0.45">
      <c r="A451" s="41"/>
      <c r="B451" s="41"/>
      <c r="C451" s="41"/>
      <c r="D451" s="41"/>
      <c r="E451" s="80"/>
      <c r="F451" s="41"/>
      <c r="G451" s="41"/>
      <c r="H451" s="41"/>
      <c r="I451" s="41"/>
      <c r="J451" s="41"/>
      <c r="K451" s="41"/>
      <c r="L451" s="41"/>
      <c r="M451" s="41"/>
    </row>
    <row r="452" spans="1:13" ht="21" customHeight="1" x14ac:dyDescent="0.45">
      <c r="A452" s="41"/>
      <c r="B452" s="41"/>
      <c r="C452" s="41"/>
      <c r="D452" s="41"/>
      <c r="E452" s="80"/>
      <c r="F452" s="41"/>
      <c r="G452" s="41"/>
      <c r="H452" s="41"/>
      <c r="I452" s="41"/>
      <c r="J452" s="41"/>
      <c r="K452" s="41"/>
      <c r="L452" s="41"/>
      <c r="M452" s="41"/>
    </row>
    <row r="453" spans="1:13" ht="21" customHeight="1" x14ac:dyDescent="0.45">
      <c r="A453" s="41"/>
      <c r="B453" s="41"/>
      <c r="C453" s="41"/>
      <c r="D453" s="41"/>
      <c r="E453" s="80"/>
      <c r="F453" s="41"/>
      <c r="G453" s="41"/>
      <c r="H453" s="41"/>
      <c r="I453" s="41"/>
      <c r="J453" s="41"/>
      <c r="K453" s="41"/>
      <c r="L453" s="41"/>
      <c r="M453" s="41"/>
    </row>
    <row r="454" spans="1:13" ht="21" customHeight="1" x14ac:dyDescent="0.45">
      <c r="A454" s="41"/>
      <c r="B454" s="41"/>
      <c r="C454" s="41"/>
      <c r="D454" s="41"/>
      <c r="E454" s="80"/>
      <c r="F454" s="41"/>
      <c r="G454" s="41"/>
      <c r="H454" s="41"/>
      <c r="I454" s="41"/>
      <c r="J454" s="41"/>
      <c r="K454" s="41"/>
      <c r="L454" s="41"/>
      <c r="M454" s="41"/>
    </row>
    <row r="455" spans="1:13" ht="21" customHeight="1" x14ac:dyDescent="0.45">
      <c r="A455" s="41"/>
      <c r="B455" s="41"/>
      <c r="C455" s="41"/>
      <c r="D455" s="41"/>
      <c r="E455" s="80"/>
      <c r="F455" s="41"/>
      <c r="G455" s="41"/>
      <c r="H455" s="41"/>
      <c r="I455" s="41"/>
      <c r="J455" s="41"/>
      <c r="K455" s="41"/>
      <c r="L455" s="41"/>
      <c r="M455" s="41"/>
    </row>
    <row r="456" spans="1:13" ht="21" customHeight="1" x14ac:dyDescent="0.45">
      <c r="A456" s="41"/>
      <c r="B456" s="41"/>
      <c r="C456" s="41"/>
      <c r="D456" s="41"/>
      <c r="E456" s="80"/>
      <c r="F456" s="41"/>
      <c r="G456" s="41"/>
      <c r="H456" s="41"/>
      <c r="I456" s="41"/>
      <c r="J456" s="41"/>
      <c r="K456" s="41"/>
      <c r="L456" s="41"/>
      <c r="M456" s="41"/>
    </row>
    <row r="457" spans="1:13" ht="21" customHeight="1" x14ac:dyDescent="0.45">
      <c r="A457" s="41"/>
      <c r="B457" s="41"/>
      <c r="C457" s="41"/>
      <c r="D457" s="41"/>
      <c r="E457" s="80"/>
      <c r="F457" s="41"/>
      <c r="G457" s="41"/>
      <c r="H457" s="41"/>
      <c r="I457" s="41"/>
      <c r="J457" s="41"/>
      <c r="K457" s="41"/>
      <c r="L457" s="41"/>
      <c r="M457" s="41"/>
    </row>
    <row r="458" spans="1:13" ht="21" customHeight="1" x14ac:dyDescent="0.45">
      <c r="A458" s="41"/>
      <c r="B458" s="41"/>
      <c r="C458" s="41"/>
      <c r="D458" s="41"/>
      <c r="E458" s="80"/>
      <c r="F458" s="41"/>
      <c r="G458" s="41"/>
      <c r="H458" s="41"/>
      <c r="I458" s="41"/>
      <c r="J458" s="41"/>
      <c r="K458" s="41"/>
      <c r="L458" s="41"/>
      <c r="M458" s="41"/>
    </row>
    <row r="459" spans="1:13" ht="21" customHeight="1" x14ac:dyDescent="0.45">
      <c r="A459" s="41"/>
      <c r="B459" s="41"/>
      <c r="C459" s="41"/>
      <c r="D459" s="41"/>
      <c r="E459" s="80"/>
      <c r="F459" s="41"/>
      <c r="G459" s="41"/>
      <c r="H459" s="41"/>
      <c r="I459" s="41"/>
      <c r="J459" s="41"/>
      <c r="K459" s="41"/>
      <c r="L459" s="41"/>
      <c r="M459" s="41"/>
    </row>
    <row r="460" spans="1:13" ht="21" customHeight="1" x14ac:dyDescent="0.45">
      <c r="A460" s="41"/>
      <c r="B460" s="41"/>
      <c r="C460" s="41"/>
      <c r="D460" s="41"/>
      <c r="E460" s="80"/>
      <c r="F460" s="41"/>
      <c r="G460" s="41"/>
      <c r="H460" s="41"/>
      <c r="I460" s="41"/>
      <c r="J460" s="41"/>
      <c r="K460" s="41"/>
      <c r="L460" s="41"/>
      <c r="M460" s="41"/>
    </row>
    <row r="461" spans="1:13" ht="21" customHeight="1" x14ac:dyDescent="0.45">
      <c r="A461" s="41"/>
      <c r="B461" s="41"/>
      <c r="C461" s="41"/>
      <c r="D461" s="41"/>
      <c r="E461" s="80"/>
      <c r="F461" s="41"/>
      <c r="G461" s="41"/>
      <c r="H461" s="41"/>
      <c r="I461" s="41"/>
      <c r="J461" s="41"/>
      <c r="K461" s="41"/>
      <c r="L461" s="41"/>
      <c r="M461" s="41"/>
    </row>
    <row r="462" spans="1:13" ht="21" customHeight="1" x14ac:dyDescent="0.45">
      <c r="A462" s="41"/>
      <c r="B462" s="41"/>
      <c r="C462" s="41"/>
      <c r="D462" s="41"/>
      <c r="E462" s="80"/>
      <c r="F462" s="41"/>
      <c r="G462" s="41"/>
      <c r="H462" s="41"/>
      <c r="I462" s="41"/>
      <c r="J462" s="41"/>
      <c r="K462" s="41"/>
      <c r="L462" s="41"/>
      <c r="M462" s="41"/>
    </row>
    <row r="463" spans="1:13" ht="21" customHeight="1" x14ac:dyDescent="0.45">
      <c r="A463" s="41"/>
      <c r="B463" s="41"/>
      <c r="C463" s="41"/>
      <c r="D463" s="41"/>
      <c r="E463" s="80"/>
      <c r="F463" s="41"/>
      <c r="G463" s="41"/>
      <c r="H463" s="41"/>
      <c r="I463" s="41"/>
      <c r="J463" s="41"/>
      <c r="K463" s="41"/>
      <c r="L463" s="41"/>
      <c r="M463" s="41"/>
    </row>
    <row r="464" spans="1:13" ht="21" customHeight="1" x14ac:dyDescent="0.45">
      <c r="A464" s="41"/>
      <c r="B464" s="41"/>
      <c r="C464" s="41"/>
      <c r="D464" s="41"/>
      <c r="E464" s="80"/>
      <c r="F464" s="41"/>
      <c r="G464" s="41"/>
      <c r="H464" s="41"/>
      <c r="I464" s="41"/>
      <c r="J464" s="41"/>
      <c r="K464" s="41"/>
      <c r="L464" s="41"/>
      <c r="M464" s="41"/>
    </row>
    <row r="465" spans="1:13" ht="21" customHeight="1" x14ac:dyDescent="0.45">
      <c r="A465" s="41"/>
      <c r="B465" s="41"/>
      <c r="C465" s="41"/>
      <c r="D465" s="41"/>
      <c r="E465" s="80"/>
      <c r="F465" s="41"/>
      <c r="G465" s="41"/>
      <c r="H465" s="41"/>
      <c r="I465" s="41"/>
      <c r="J465" s="41"/>
      <c r="K465" s="41"/>
      <c r="L465" s="41"/>
      <c r="M465" s="41"/>
    </row>
    <row r="466" spans="1:13" ht="21" customHeight="1" x14ac:dyDescent="0.45">
      <c r="A466" s="41"/>
      <c r="B466" s="41"/>
      <c r="C466" s="41"/>
      <c r="D466" s="41"/>
      <c r="E466" s="80"/>
      <c r="F466" s="41"/>
      <c r="G466" s="41"/>
      <c r="H466" s="41"/>
      <c r="I466" s="41"/>
      <c r="J466" s="41"/>
      <c r="K466" s="41"/>
      <c r="L466" s="41"/>
      <c r="M466" s="41"/>
    </row>
    <row r="467" spans="1:13" ht="21" customHeight="1" x14ac:dyDescent="0.45">
      <c r="A467" s="41"/>
      <c r="B467" s="41"/>
      <c r="C467" s="41"/>
      <c r="D467" s="41"/>
      <c r="E467" s="80"/>
      <c r="F467" s="41"/>
      <c r="G467" s="41"/>
      <c r="H467" s="41"/>
      <c r="I467" s="41"/>
      <c r="J467" s="41"/>
      <c r="K467" s="41"/>
      <c r="L467" s="41"/>
      <c r="M467" s="41"/>
    </row>
    <row r="468" spans="1:13" ht="21" customHeight="1" x14ac:dyDescent="0.45">
      <c r="A468" s="41"/>
      <c r="B468" s="41"/>
      <c r="C468" s="41"/>
      <c r="D468" s="41"/>
      <c r="E468" s="80"/>
      <c r="F468" s="41"/>
      <c r="G468" s="41"/>
      <c r="H468" s="41"/>
      <c r="I468" s="41"/>
      <c r="J468" s="41"/>
      <c r="K468" s="41"/>
      <c r="L468" s="41"/>
      <c r="M468" s="41"/>
    </row>
    <row r="469" spans="1:13" ht="21" customHeight="1" x14ac:dyDescent="0.45">
      <c r="A469" s="41"/>
      <c r="B469" s="41"/>
      <c r="C469" s="41"/>
      <c r="D469" s="41"/>
      <c r="E469" s="80"/>
      <c r="F469" s="41"/>
      <c r="G469" s="41"/>
      <c r="H469" s="41"/>
      <c r="I469" s="41"/>
      <c r="J469" s="41"/>
      <c r="K469" s="41"/>
      <c r="L469" s="41"/>
      <c r="M469" s="41"/>
    </row>
    <row r="470" spans="1:13" ht="21" customHeight="1" x14ac:dyDescent="0.45">
      <c r="A470" s="41"/>
      <c r="B470" s="41"/>
      <c r="C470" s="41"/>
      <c r="D470" s="41"/>
      <c r="E470" s="80"/>
      <c r="F470" s="41"/>
      <c r="G470" s="41"/>
      <c r="H470" s="41"/>
      <c r="I470" s="41"/>
      <c r="J470" s="41"/>
      <c r="K470" s="41"/>
      <c r="L470" s="41"/>
      <c r="M470" s="41"/>
    </row>
    <row r="471" spans="1:13" ht="21" customHeight="1" x14ac:dyDescent="0.45">
      <c r="A471" s="41"/>
      <c r="B471" s="41"/>
      <c r="C471" s="41"/>
      <c r="D471" s="41"/>
      <c r="E471" s="80"/>
      <c r="F471" s="41"/>
      <c r="G471" s="41"/>
      <c r="H471" s="41"/>
      <c r="I471" s="41"/>
      <c r="J471" s="41"/>
      <c r="K471" s="41"/>
      <c r="L471" s="41"/>
      <c r="M471" s="41"/>
    </row>
    <row r="472" spans="1:13" ht="21" customHeight="1" x14ac:dyDescent="0.45">
      <c r="A472" s="41"/>
      <c r="B472" s="41"/>
      <c r="C472" s="41"/>
      <c r="D472" s="41"/>
      <c r="E472" s="80"/>
      <c r="F472" s="41"/>
      <c r="G472" s="41"/>
      <c r="H472" s="41"/>
      <c r="I472" s="41"/>
      <c r="J472" s="41"/>
      <c r="K472" s="41"/>
      <c r="L472" s="41"/>
      <c r="M472" s="41"/>
    </row>
    <row r="473" spans="1:13" ht="21" customHeight="1" x14ac:dyDescent="0.45">
      <c r="A473" s="41"/>
      <c r="B473" s="41"/>
      <c r="C473" s="41"/>
      <c r="D473" s="41"/>
      <c r="E473" s="80"/>
      <c r="F473" s="41"/>
      <c r="G473" s="41"/>
      <c r="H473" s="41"/>
      <c r="I473" s="41"/>
      <c r="J473" s="41"/>
      <c r="K473" s="41"/>
      <c r="L473" s="41"/>
      <c r="M473" s="41"/>
    </row>
    <row r="474" spans="1:13" ht="21" customHeight="1" x14ac:dyDescent="0.45">
      <c r="A474" s="41"/>
      <c r="B474" s="41"/>
      <c r="C474" s="41"/>
      <c r="D474" s="41"/>
      <c r="E474" s="80"/>
      <c r="F474" s="41"/>
      <c r="G474" s="41"/>
      <c r="H474" s="41"/>
      <c r="I474" s="41"/>
      <c r="J474" s="41"/>
      <c r="K474" s="41"/>
      <c r="L474" s="41"/>
      <c r="M474" s="41"/>
    </row>
    <row r="475" spans="1:13" ht="21" customHeight="1" x14ac:dyDescent="0.45">
      <c r="A475" s="41"/>
      <c r="B475" s="41"/>
      <c r="C475" s="41"/>
      <c r="D475" s="41"/>
      <c r="E475" s="80"/>
      <c r="F475" s="41"/>
      <c r="G475" s="41"/>
      <c r="H475" s="41"/>
      <c r="I475" s="41"/>
      <c r="J475" s="41"/>
      <c r="K475" s="41"/>
      <c r="L475" s="41"/>
      <c r="M475" s="41"/>
    </row>
    <row r="476" spans="1:13" ht="21" customHeight="1" x14ac:dyDescent="0.45">
      <c r="A476" s="41"/>
      <c r="B476" s="41"/>
      <c r="C476" s="41"/>
      <c r="D476" s="41"/>
      <c r="E476" s="80"/>
      <c r="F476" s="41"/>
      <c r="G476" s="41"/>
      <c r="H476" s="41"/>
      <c r="I476" s="41"/>
      <c r="J476" s="41"/>
      <c r="K476" s="41"/>
      <c r="L476" s="41"/>
      <c r="M476" s="41"/>
    </row>
    <row r="477" spans="1:13" ht="21" customHeight="1" x14ac:dyDescent="0.45">
      <c r="A477" s="41"/>
      <c r="B477" s="41"/>
      <c r="C477" s="41"/>
      <c r="D477" s="41"/>
      <c r="E477" s="80"/>
      <c r="F477" s="41"/>
      <c r="G477" s="41"/>
      <c r="H477" s="41"/>
      <c r="I477" s="41"/>
      <c r="J477" s="41"/>
      <c r="K477" s="41"/>
      <c r="L477" s="41"/>
      <c r="M477" s="41"/>
    </row>
    <row r="478" spans="1:13" ht="21" customHeight="1" x14ac:dyDescent="0.45">
      <c r="A478" s="41"/>
      <c r="B478" s="41"/>
      <c r="C478" s="41"/>
      <c r="D478" s="41"/>
      <c r="E478" s="80"/>
      <c r="F478" s="41"/>
      <c r="G478" s="41"/>
      <c r="H478" s="41"/>
      <c r="I478" s="41"/>
      <c r="J478" s="41"/>
      <c r="K478" s="41"/>
      <c r="L478" s="41"/>
      <c r="M478" s="41"/>
    </row>
    <row r="479" spans="1:13" ht="21" customHeight="1" x14ac:dyDescent="0.45">
      <c r="A479" s="41"/>
      <c r="B479" s="41"/>
      <c r="C479" s="41"/>
      <c r="D479" s="41"/>
      <c r="E479" s="80"/>
      <c r="F479" s="41"/>
      <c r="G479" s="41"/>
      <c r="H479" s="41"/>
      <c r="I479" s="41"/>
      <c r="J479" s="41"/>
      <c r="K479" s="41"/>
      <c r="L479" s="41"/>
      <c r="M479" s="41"/>
    </row>
    <row r="480" spans="1:13" ht="21" customHeight="1" x14ac:dyDescent="0.45">
      <c r="A480" s="41"/>
      <c r="B480" s="41"/>
      <c r="C480" s="41"/>
      <c r="D480" s="41"/>
      <c r="E480" s="80"/>
      <c r="F480" s="41"/>
      <c r="G480" s="41"/>
      <c r="H480" s="41"/>
      <c r="I480" s="41"/>
      <c r="J480" s="41"/>
      <c r="K480" s="41"/>
      <c r="L480" s="41"/>
      <c r="M480" s="41"/>
    </row>
    <row r="481" spans="1:13" ht="21" customHeight="1" x14ac:dyDescent="0.45">
      <c r="A481" s="41"/>
      <c r="B481" s="41"/>
      <c r="C481" s="41"/>
      <c r="D481" s="41"/>
      <c r="E481" s="80"/>
      <c r="F481" s="41"/>
      <c r="G481" s="41"/>
      <c r="H481" s="41"/>
      <c r="I481" s="41"/>
      <c r="J481" s="41"/>
      <c r="K481" s="41"/>
      <c r="L481" s="41"/>
      <c r="M481" s="41"/>
    </row>
    <row r="482" spans="1:13" ht="21" customHeight="1" x14ac:dyDescent="0.45">
      <c r="A482" s="41"/>
      <c r="B482" s="41"/>
      <c r="C482" s="41"/>
      <c r="D482" s="41"/>
      <c r="E482" s="80"/>
      <c r="F482" s="41"/>
      <c r="G482" s="41"/>
      <c r="H482" s="41"/>
      <c r="I482" s="41"/>
      <c r="J482" s="41"/>
      <c r="K482" s="41"/>
      <c r="L482" s="41"/>
      <c r="M482" s="41"/>
    </row>
    <row r="483" spans="1:13" ht="21" customHeight="1" x14ac:dyDescent="0.45">
      <c r="A483" s="41"/>
      <c r="B483" s="41"/>
      <c r="C483" s="41"/>
      <c r="D483" s="41"/>
      <c r="E483" s="80"/>
      <c r="F483" s="41"/>
      <c r="G483" s="41"/>
      <c r="H483" s="41"/>
      <c r="I483" s="41"/>
      <c r="J483" s="41"/>
      <c r="K483" s="41"/>
      <c r="L483" s="41"/>
      <c r="M483" s="41"/>
    </row>
    <row r="484" spans="1:13" ht="21" customHeight="1" x14ac:dyDescent="0.45">
      <c r="A484" s="41"/>
      <c r="B484" s="41"/>
      <c r="C484" s="41"/>
      <c r="D484" s="41"/>
      <c r="E484" s="80"/>
      <c r="F484" s="41"/>
      <c r="G484" s="41"/>
      <c r="H484" s="41"/>
      <c r="I484" s="41"/>
      <c r="J484" s="41"/>
      <c r="K484" s="41"/>
      <c r="L484" s="41"/>
      <c r="M484" s="41"/>
    </row>
    <row r="485" spans="1:13" ht="21" customHeight="1" x14ac:dyDescent="0.45">
      <c r="A485" s="41"/>
      <c r="B485" s="41"/>
      <c r="C485" s="41"/>
      <c r="D485" s="41"/>
      <c r="E485" s="80"/>
      <c r="F485" s="41"/>
      <c r="G485" s="41"/>
      <c r="H485" s="41"/>
      <c r="I485" s="41"/>
      <c r="J485" s="41"/>
      <c r="K485" s="41"/>
      <c r="L485" s="41"/>
      <c r="M485" s="41"/>
    </row>
    <row r="486" spans="1:13" ht="21" customHeight="1" x14ac:dyDescent="0.45">
      <c r="A486" s="41"/>
      <c r="B486" s="41"/>
      <c r="C486" s="41"/>
      <c r="D486" s="41"/>
      <c r="E486" s="80"/>
      <c r="F486" s="41"/>
      <c r="G486" s="41"/>
      <c r="H486" s="41"/>
      <c r="I486" s="41"/>
      <c r="J486" s="41"/>
      <c r="K486" s="41"/>
      <c r="L486" s="41"/>
      <c r="M486" s="41"/>
    </row>
    <row r="487" spans="1:13" ht="21" customHeight="1" x14ac:dyDescent="0.45">
      <c r="A487" s="41"/>
      <c r="B487" s="41"/>
      <c r="C487" s="41"/>
      <c r="D487" s="41"/>
      <c r="E487" s="80"/>
      <c r="F487" s="41"/>
      <c r="G487" s="41"/>
      <c r="H487" s="41"/>
      <c r="I487" s="41"/>
      <c r="J487" s="41"/>
      <c r="K487" s="41"/>
      <c r="L487" s="41"/>
      <c r="M487" s="41"/>
    </row>
    <row r="488" spans="1:13" ht="21" customHeight="1" x14ac:dyDescent="0.45">
      <c r="A488" s="41"/>
      <c r="B488" s="41"/>
      <c r="C488" s="41"/>
      <c r="D488" s="41"/>
      <c r="E488" s="80"/>
      <c r="F488" s="41"/>
      <c r="G488" s="41"/>
      <c r="H488" s="41"/>
      <c r="I488" s="41"/>
      <c r="J488" s="41"/>
      <c r="K488" s="41"/>
      <c r="L488" s="41"/>
      <c r="M488" s="41"/>
    </row>
    <row r="489" spans="1:13" ht="21" customHeight="1" x14ac:dyDescent="0.45">
      <c r="A489" s="41"/>
      <c r="B489" s="41"/>
      <c r="C489" s="41"/>
      <c r="D489" s="41"/>
      <c r="E489" s="80"/>
      <c r="F489" s="41"/>
      <c r="G489" s="41"/>
      <c r="H489" s="41"/>
      <c r="I489" s="41"/>
      <c r="J489" s="41"/>
      <c r="K489" s="41"/>
      <c r="L489" s="41"/>
      <c r="M489" s="41"/>
    </row>
    <row r="490" spans="1:13" ht="21" customHeight="1" x14ac:dyDescent="0.45">
      <c r="A490" s="41"/>
      <c r="B490" s="41"/>
      <c r="C490" s="41"/>
      <c r="D490" s="41"/>
      <c r="E490" s="80"/>
      <c r="F490" s="41"/>
      <c r="G490" s="41"/>
      <c r="H490" s="41"/>
      <c r="I490" s="41"/>
      <c r="J490" s="41"/>
      <c r="K490" s="41"/>
      <c r="L490" s="41"/>
      <c r="M490" s="41"/>
    </row>
    <row r="491" spans="1:13" ht="21" customHeight="1" x14ac:dyDescent="0.45">
      <c r="A491" s="41"/>
      <c r="B491" s="41"/>
      <c r="C491" s="41"/>
      <c r="D491" s="41"/>
      <c r="E491" s="80"/>
      <c r="F491" s="41"/>
      <c r="G491" s="41"/>
      <c r="H491" s="41"/>
      <c r="I491" s="41"/>
      <c r="J491" s="41"/>
      <c r="K491" s="41"/>
      <c r="L491" s="41"/>
      <c r="M491" s="41"/>
    </row>
    <row r="492" spans="1:13" ht="21" customHeight="1" x14ac:dyDescent="0.45">
      <c r="A492" s="41"/>
      <c r="B492" s="41"/>
      <c r="C492" s="41"/>
      <c r="D492" s="41"/>
      <c r="E492" s="80"/>
      <c r="F492" s="41"/>
      <c r="G492" s="41"/>
      <c r="H492" s="41"/>
      <c r="I492" s="41"/>
      <c r="J492" s="41"/>
      <c r="K492" s="41"/>
      <c r="L492" s="41"/>
      <c r="M492" s="41"/>
    </row>
    <row r="493" spans="1:13" ht="21" customHeight="1" x14ac:dyDescent="0.45">
      <c r="A493" s="41"/>
      <c r="B493" s="41"/>
      <c r="C493" s="41"/>
      <c r="D493" s="41"/>
      <c r="E493" s="80"/>
      <c r="F493" s="41"/>
      <c r="G493" s="41"/>
      <c r="H493" s="41"/>
      <c r="I493" s="41"/>
      <c r="J493" s="41"/>
      <c r="K493" s="41"/>
      <c r="L493" s="41"/>
      <c r="M493" s="41"/>
    </row>
    <row r="494" spans="1:13" ht="21" customHeight="1" x14ac:dyDescent="0.45">
      <c r="A494" s="41"/>
      <c r="B494" s="41"/>
      <c r="C494" s="41"/>
      <c r="D494" s="41"/>
      <c r="E494" s="80"/>
      <c r="F494" s="41"/>
      <c r="G494" s="41"/>
      <c r="H494" s="41"/>
      <c r="I494" s="41"/>
      <c r="J494" s="41"/>
      <c r="K494" s="41"/>
      <c r="L494" s="41"/>
      <c r="M494" s="41"/>
    </row>
    <row r="495" spans="1:13" ht="21" customHeight="1" x14ac:dyDescent="0.45">
      <c r="A495" s="41"/>
      <c r="B495" s="41"/>
      <c r="C495" s="41"/>
      <c r="D495" s="41"/>
      <c r="E495" s="80"/>
      <c r="F495" s="41"/>
      <c r="G495" s="41"/>
      <c r="H495" s="41"/>
      <c r="I495" s="41"/>
      <c r="J495" s="41"/>
      <c r="K495" s="41"/>
      <c r="L495" s="41"/>
      <c r="M495" s="41"/>
    </row>
    <row r="496" spans="1:13" ht="21" customHeight="1" x14ac:dyDescent="0.45">
      <c r="A496" s="41"/>
      <c r="B496" s="41"/>
      <c r="C496" s="41"/>
      <c r="D496" s="41"/>
      <c r="E496" s="80"/>
      <c r="F496" s="41"/>
      <c r="G496" s="41"/>
      <c r="H496" s="41"/>
      <c r="I496" s="41"/>
      <c r="J496" s="41"/>
      <c r="K496" s="41"/>
      <c r="L496" s="41"/>
      <c r="M496" s="41"/>
    </row>
    <row r="497" spans="1:13" ht="21" customHeight="1" x14ac:dyDescent="0.45">
      <c r="A497" s="41"/>
      <c r="B497" s="41"/>
      <c r="C497" s="41"/>
      <c r="D497" s="41"/>
      <c r="E497" s="80"/>
      <c r="F497" s="41"/>
      <c r="G497" s="41"/>
      <c r="H497" s="41"/>
      <c r="I497" s="41"/>
      <c r="J497" s="41"/>
      <c r="K497" s="41"/>
      <c r="L497" s="41"/>
      <c r="M497" s="41"/>
    </row>
    <row r="498" spans="1:13" ht="21" customHeight="1" x14ac:dyDescent="0.45">
      <c r="A498" s="41"/>
      <c r="B498" s="41"/>
      <c r="C498" s="41"/>
      <c r="D498" s="41"/>
      <c r="E498" s="80"/>
      <c r="F498" s="41"/>
      <c r="G498" s="41"/>
      <c r="H498" s="41"/>
      <c r="I498" s="41"/>
      <c r="J498" s="41"/>
      <c r="K498" s="41"/>
      <c r="L498" s="41"/>
      <c r="M498" s="41"/>
    </row>
    <row r="499" spans="1:13" ht="21" customHeight="1" x14ac:dyDescent="0.45">
      <c r="A499" s="41"/>
      <c r="B499" s="41"/>
      <c r="C499" s="41"/>
      <c r="D499" s="41"/>
      <c r="E499" s="80"/>
      <c r="F499" s="41"/>
      <c r="G499" s="41"/>
      <c r="H499" s="41"/>
      <c r="I499" s="41"/>
      <c r="J499" s="41"/>
      <c r="K499" s="41"/>
      <c r="L499" s="41"/>
      <c r="M499" s="41"/>
    </row>
    <row r="500" spans="1:13" ht="21" customHeight="1" x14ac:dyDescent="0.45">
      <c r="A500" s="41"/>
      <c r="B500" s="41"/>
      <c r="C500" s="41"/>
      <c r="D500" s="41"/>
      <c r="E500" s="80"/>
      <c r="F500" s="41"/>
      <c r="G500" s="41"/>
      <c r="H500" s="41"/>
      <c r="I500" s="41"/>
      <c r="J500" s="41"/>
      <c r="K500" s="41"/>
      <c r="L500" s="41"/>
      <c r="M500" s="41"/>
    </row>
  </sheetData>
  <mergeCells count="7">
    <mergeCell ref="A8:B8"/>
    <mergeCell ref="A7:B7"/>
    <mergeCell ref="A1:C1"/>
    <mergeCell ref="A6:B6"/>
    <mergeCell ref="A5:B5"/>
    <mergeCell ref="A4:B4"/>
    <mergeCell ref="A3:B3"/>
  </mergeCells>
  <conditionalFormatting sqref="C4:D7">
    <cfRule type="cellIs" dxfId="5" priority="1" operator="greaterThan">
      <formula>0</formula>
    </cfRule>
  </conditionalFormatting>
  <conditionalFormatting sqref="B9:D9">
    <cfRule type="cellIs" dxfId="4" priority="2" operator="greaterThan">
      <formula>0</formula>
    </cfRule>
  </conditionalFormatting>
  <dataValidations count="2">
    <dataValidation type="list" allowBlank="1" showInputMessage="1" showErrorMessage="1" prompt="เลือก มี หรือไม่มี เท่านั้น " sqref="C6:D6">
      <formula1>"มีครบทุกสาขา,ไม่ครบทุกสาขา"</formula1>
    </dataValidation>
    <dataValidation type="list" allowBlank="1" showInputMessage="1" showErrorMessage="1" prompt="เลือก มี หรือไม่มี เท่านั้น " sqref="C4:D4">
      <formula1>"มี,ไม่มี"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workbookViewId="0">
      <selection activeCell="L14" sqref="L14"/>
    </sheetView>
  </sheetViews>
  <sheetFormatPr defaultColWidth="17.25" defaultRowHeight="15" customHeight="1" x14ac:dyDescent="0.2"/>
  <cols>
    <col min="1" max="1" width="58.875" customWidth="1"/>
    <col min="2" max="2" width="8.125" customWidth="1"/>
    <col min="3" max="3" width="16.75" customWidth="1"/>
    <col min="4" max="4" width="2.25" hidden="1" customWidth="1"/>
    <col min="5" max="13" width="9" customWidth="1"/>
  </cols>
  <sheetData>
    <row r="1" spans="1:13" ht="21" customHeight="1" x14ac:dyDescent="0.45">
      <c r="A1" s="153" t="s">
        <v>193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1" customHeight="1" x14ac:dyDescent="0.4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1" customHeight="1" x14ac:dyDescent="0.45">
      <c r="A3" s="200" t="s">
        <v>149</v>
      </c>
      <c r="B3" s="160"/>
      <c r="C3" s="101" t="s">
        <v>105</v>
      </c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66" customHeight="1" x14ac:dyDescent="0.45">
      <c r="A4" s="212" t="s">
        <v>194</v>
      </c>
      <c r="B4" s="174"/>
      <c r="C4" s="29" t="str">
        <f t="shared" ref="C4:C8" si="0">IF(D4=1,"ทุกคน","ไม่ครบทุกคน")</f>
        <v>ไม่ครบทุกคน</v>
      </c>
      <c r="D4" s="41">
        <f>cds3.1!E23</f>
        <v>0</v>
      </c>
      <c r="E4" s="41"/>
      <c r="F4" s="41"/>
      <c r="G4" s="41"/>
      <c r="H4" s="41"/>
      <c r="I4" s="41"/>
      <c r="J4" s="41"/>
      <c r="K4" s="41"/>
      <c r="L4" s="41"/>
      <c r="M4" s="41"/>
    </row>
    <row r="5" spans="1:13" ht="41.25" customHeight="1" x14ac:dyDescent="0.45">
      <c r="A5" s="201" t="s">
        <v>195</v>
      </c>
      <c r="B5" s="160"/>
      <c r="C5" s="29" t="str">
        <f t="shared" si="0"/>
        <v>ไม่ครบทุกคน</v>
      </c>
      <c r="D5" s="41">
        <f>cds3.1!G23</f>
        <v>0</v>
      </c>
      <c r="E5" s="41"/>
      <c r="F5" s="41"/>
      <c r="G5" s="41"/>
      <c r="H5" s="41"/>
      <c r="I5" s="41"/>
      <c r="J5" s="41"/>
      <c r="K5" s="41"/>
      <c r="L5" s="41"/>
      <c r="M5" s="41"/>
    </row>
    <row r="6" spans="1:13" ht="41.25" customHeight="1" x14ac:dyDescent="0.45">
      <c r="A6" s="201" t="s">
        <v>196</v>
      </c>
      <c r="B6" s="160"/>
      <c r="C6" s="29" t="str">
        <f t="shared" si="0"/>
        <v>ไม่ครบทุกคน</v>
      </c>
      <c r="D6" s="41">
        <f>cds3.1!I23</f>
        <v>0</v>
      </c>
      <c r="E6" s="41"/>
      <c r="F6" s="41"/>
      <c r="G6" s="41"/>
      <c r="H6" s="41"/>
      <c r="I6" s="41"/>
      <c r="J6" s="41"/>
      <c r="K6" s="41"/>
      <c r="L6" s="41"/>
      <c r="M6" s="41"/>
    </row>
    <row r="7" spans="1:13" ht="41.25" customHeight="1" x14ac:dyDescent="0.45">
      <c r="A7" s="201" t="s">
        <v>197</v>
      </c>
      <c r="B7" s="160"/>
      <c r="C7" s="132" t="str">
        <f t="shared" si="0"/>
        <v>ไม่ครบทุกคน</v>
      </c>
      <c r="D7" s="41">
        <f>cds3.1!K23</f>
        <v>0</v>
      </c>
      <c r="E7" s="41"/>
      <c r="F7" s="41"/>
      <c r="G7" s="41"/>
      <c r="H7" s="41"/>
      <c r="I7" s="41"/>
      <c r="J7" s="41"/>
      <c r="K7" s="41"/>
      <c r="L7" s="41"/>
      <c r="M7" s="41"/>
    </row>
    <row r="8" spans="1:13" ht="40.5" customHeight="1" x14ac:dyDescent="0.45">
      <c r="A8" s="211" t="s">
        <v>198</v>
      </c>
      <c r="B8" s="196"/>
      <c r="C8" s="132" t="str">
        <f t="shared" si="0"/>
        <v>ไม่ครบทุกคน</v>
      </c>
      <c r="D8" s="41">
        <f>cds3.1!M23</f>
        <v>0</v>
      </c>
      <c r="E8" s="41"/>
      <c r="F8" s="41"/>
      <c r="G8" s="41"/>
      <c r="H8" s="41"/>
      <c r="I8" s="41"/>
      <c r="J8" s="41"/>
      <c r="K8" s="41"/>
      <c r="L8" s="41"/>
      <c r="M8" s="41"/>
    </row>
    <row r="9" spans="1:13" ht="21" customHeight="1" x14ac:dyDescent="0.45">
      <c r="A9" s="133" t="s">
        <v>199</v>
      </c>
      <c r="B9" s="41"/>
      <c r="C9" s="134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21" customHeight="1" x14ac:dyDescent="0.45">
      <c r="A10" s="133" t="s">
        <v>200</v>
      </c>
      <c r="B10" s="41"/>
      <c r="C10" s="134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21" customHeight="1" x14ac:dyDescent="0.45">
      <c r="A11" s="133" t="s">
        <v>201</v>
      </c>
      <c r="B11" s="41"/>
      <c r="C11" s="134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21" customHeight="1" x14ac:dyDescent="0.45">
      <c r="A12" s="133" t="s">
        <v>202</v>
      </c>
      <c r="B12" s="41"/>
      <c r="C12" s="134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45.75" customHeight="1" x14ac:dyDescent="0.45">
      <c r="A13" s="151" t="s">
        <v>203</v>
      </c>
      <c r="B13" s="135"/>
      <c r="C13" s="136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21" customHeight="1" x14ac:dyDescent="0.45">
      <c r="A14" s="41"/>
      <c r="B14" s="41"/>
      <c r="C14" s="41"/>
      <c r="D14" s="41">
        <f>SUM(D4:D8)</f>
        <v>0</v>
      </c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1" customHeight="1" x14ac:dyDescent="0.45">
      <c r="A15" s="99" t="s">
        <v>99</v>
      </c>
      <c r="B15" s="62"/>
      <c r="C15" s="62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21" customHeight="1" x14ac:dyDescent="0.45">
      <c r="A16" s="101" t="s">
        <v>112</v>
      </c>
      <c r="B16" s="101" t="s">
        <v>113</v>
      </c>
      <c r="C16" s="101" t="s">
        <v>99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21" customHeight="1" x14ac:dyDescent="0.45">
      <c r="A17" s="112" t="s">
        <v>162</v>
      </c>
      <c r="B17" s="29" t="s">
        <v>115</v>
      </c>
      <c r="C17" s="29" t="s">
        <v>116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21" customHeight="1" x14ac:dyDescent="0.45">
      <c r="A18" s="112" t="s">
        <v>163</v>
      </c>
      <c r="B18" s="29" t="s">
        <v>118</v>
      </c>
      <c r="C18" s="29" t="s">
        <v>119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21" customHeight="1" x14ac:dyDescent="0.45">
      <c r="A19" s="112" t="s">
        <v>164</v>
      </c>
      <c r="B19" s="29" t="s">
        <v>121</v>
      </c>
      <c r="C19" s="29" t="s">
        <v>122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21" customHeight="1" x14ac:dyDescent="0.45">
      <c r="A20" s="112" t="s">
        <v>165</v>
      </c>
      <c r="B20" s="29" t="s">
        <v>124</v>
      </c>
      <c r="C20" s="29" t="s">
        <v>125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21" customHeight="1" x14ac:dyDescent="0.45">
      <c r="A21" s="112" t="s">
        <v>166</v>
      </c>
      <c r="B21" s="29" t="s">
        <v>127</v>
      </c>
      <c r="C21" s="29" t="s">
        <v>128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21" customHeight="1" x14ac:dyDescent="0.45">
      <c r="A22" s="41"/>
      <c r="B22" s="62"/>
      <c r="C22" s="62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21" customHeight="1" x14ac:dyDescent="0.45">
      <c r="A23" s="104" t="s">
        <v>129</v>
      </c>
      <c r="B23" s="62"/>
      <c r="C23" s="62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21" customHeight="1" x14ac:dyDescent="0.45">
      <c r="A24" s="101" t="s">
        <v>112</v>
      </c>
      <c r="B24" s="101" t="s">
        <v>113</v>
      </c>
      <c r="C24" s="101" t="s">
        <v>99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24" customHeight="1" x14ac:dyDescent="0.45">
      <c r="A25" s="123">
        <f>IF(D14=5,A17,IF(D14=4,A18,IF(D14=3,A19,IF(D14=2,A20,IF(D14=1,A21,0)))))</f>
        <v>0</v>
      </c>
      <c r="B25" s="29">
        <f>D14</f>
        <v>0</v>
      </c>
      <c r="C25" s="29" t="str">
        <f>IF(B25=5,"ดีมาก",IF(B25=4,"ดี",IF(B25=3,"พอใช้",IF(B25=2,"ต้องปรับปรุง",IF(B25=1,"ต้องปรับปรุงเร่งด่วน","ไม่มีผลการดำเนินงาน")))))</f>
        <v>ไม่มีผลการดำเนินงาน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21" customHeight="1" x14ac:dyDescent="0.45">
      <c r="A26" s="6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21" customHeight="1" x14ac:dyDescent="0.4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21" customHeight="1" x14ac:dyDescent="0.4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21" customHeight="1" x14ac:dyDescent="0.4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21" customHeight="1" x14ac:dyDescent="0.4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21" customHeight="1" x14ac:dyDescent="0.4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21" customHeight="1" x14ac:dyDescent="0.4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21" customHeight="1" x14ac:dyDescent="0.4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21" customHeight="1" x14ac:dyDescent="0.4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21" customHeight="1" x14ac:dyDescent="0.4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21" customHeight="1" x14ac:dyDescent="0.4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21" customHeight="1" x14ac:dyDescent="0.4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21" customHeight="1" x14ac:dyDescent="0.4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21" customHeight="1" x14ac:dyDescent="0.4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21" customHeight="1" x14ac:dyDescent="0.4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21" customHeight="1" x14ac:dyDescent="0.4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21" customHeight="1" x14ac:dyDescent="0.4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21" customHeight="1" x14ac:dyDescent="0.4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21" customHeight="1" x14ac:dyDescent="0.4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21" customHeight="1" x14ac:dyDescent="0.4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21" customHeight="1" x14ac:dyDescent="0.4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1" customHeight="1" x14ac:dyDescent="0.4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21" customHeight="1" x14ac:dyDescent="0.4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21" customHeight="1" x14ac:dyDescent="0.4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21" customHeight="1" x14ac:dyDescent="0.4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21" customHeight="1" x14ac:dyDescent="0.4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21" customHeight="1" x14ac:dyDescent="0.4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21" customHeight="1" x14ac:dyDescent="0.4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21" customHeight="1" x14ac:dyDescent="0.4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21" customHeight="1" x14ac:dyDescent="0.4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21" customHeight="1" x14ac:dyDescent="0.4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21" customHeight="1" x14ac:dyDescent="0.4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1" customHeight="1" x14ac:dyDescent="0.4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21" customHeight="1" x14ac:dyDescent="0.4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21" customHeight="1" x14ac:dyDescent="0.4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21" customHeight="1" x14ac:dyDescent="0.4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21" customHeight="1" x14ac:dyDescent="0.4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21" customHeight="1" x14ac:dyDescent="0.4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21" customHeight="1" x14ac:dyDescent="0.4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21" customHeight="1" x14ac:dyDescent="0.4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21" customHeight="1" x14ac:dyDescent="0.4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1" customHeight="1" x14ac:dyDescent="0.4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21" customHeight="1" x14ac:dyDescent="0.4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21" customHeight="1" x14ac:dyDescent="0.4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21" customHeight="1" x14ac:dyDescent="0.4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21" customHeight="1" x14ac:dyDescent="0.4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21" customHeight="1" x14ac:dyDescent="0.4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21" customHeight="1" x14ac:dyDescent="0.4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21" customHeight="1" x14ac:dyDescent="0.4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21" customHeight="1" x14ac:dyDescent="0.4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21" customHeight="1" x14ac:dyDescent="0.4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21" customHeight="1" x14ac:dyDescent="0.4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21" customHeight="1" x14ac:dyDescent="0.4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21" customHeight="1" x14ac:dyDescent="0.4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21" customHeight="1" x14ac:dyDescent="0.4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21" customHeight="1" x14ac:dyDescent="0.4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21" customHeight="1" x14ac:dyDescent="0.4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21" customHeight="1" x14ac:dyDescent="0.4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21" customHeight="1" x14ac:dyDescent="0.4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21" customHeight="1" x14ac:dyDescent="0.4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21" customHeight="1" x14ac:dyDescent="0.4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21" customHeight="1" x14ac:dyDescent="0.4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ht="21" customHeight="1" x14ac:dyDescent="0.4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ht="21" customHeight="1" x14ac:dyDescent="0.4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21" customHeight="1" x14ac:dyDescent="0.4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21" customHeight="1" x14ac:dyDescent="0.4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21" customHeight="1" x14ac:dyDescent="0.4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21" customHeight="1" x14ac:dyDescent="0.4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  <row r="94" spans="1:13" ht="21" customHeight="1" x14ac:dyDescent="0.4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</row>
    <row r="95" spans="1:13" ht="21" customHeight="1" x14ac:dyDescent="0.4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spans="1:13" ht="21" customHeight="1" x14ac:dyDescent="0.4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21" customHeight="1" x14ac:dyDescent="0.4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8" spans="1:13" ht="21" customHeight="1" x14ac:dyDescent="0.4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</row>
    <row r="99" spans="1:13" ht="21" customHeight="1" x14ac:dyDescent="0.4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21" customHeight="1" x14ac:dyDescent="0.4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ht="21" customHeight="1" x14ac:dyDescent="0.4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21" customHeight="1" x14ac:dyDescent="0.4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21" customHeight="1" x14ac:dyDescent="0.4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ht="21" customHeight="1" x14ac:dyDescent="0.4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21" customHeight="1" x14ac:dyDescent="0.4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21" customHeight="1" x14ac:dyDescent="0.4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21" customHeight="1" x14ac:dyDescent="0.4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21" customHeight="1" x14ac:dyDescent="0.4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21" customHeight="1" x14ac:dyDescent="0.4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21" customHeight="1" x14ac:dyDescent="0.4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21" customHeight="1" x14ac:dyDescent="0.4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21" customHeight="1" x14ac:dyDescent="0.4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21" customHeight="1" x14ac:dyDescent="0.4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21" customHeight="1" x14ac:dyDescent="0.4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21" customHeight="1" x14ac:dyDescent="0.4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21" customHeight="1" x14ac:dyDescent="0.4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21" customHeight="1" x14ac:dyDescent="0.4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21" customHeight="1" x14ac:dyDescent="0.4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21" customHeight="1" x14ac:dyDescent="0.4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21" customHeight="1" x14ac:dyDescent="0.4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21" customHeight="1" x14ac:dyDescent="0.4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21" customHeight="1" x14ac:dyDescent="0.4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21" customHeight="1" x14ac:dyDescent="0.4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21" customHeight="1" x14ac:dyDescent="0.4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21" customHeight="1" x14ac:dyDescent="0.4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21" customHeight="1" x14ac:dyDescent="0.4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1" customHeight="1" x14ac:dyDescent="0.4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21" customHeight="1" x14ac:dyDescent="0.4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21" customHeight="1" x14ac:dyDescent="0.4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21" customHeight="1" x14ac:dyDescent="0.4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21" customHeight="1" x14ac:dyDescent="0.4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21" customHeight="1" x14ac:dyDescent="0.4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21" customHeight="1" x14ac:dyDescent="0.4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21" customHeight="1" x14ac:dyDescent="0.4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21" customHeight="1" x14ac:dyDescent="0.4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21" customHeight="1" x14ac:dyDescent="0.4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21" customHeight="1" x14ac:dyDescent="0.4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21" customHeight="1" x14ac:dyDescent="0.4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21" customHeight="1" x14ac:dyDescent="0.4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21" customHeight="1" x14ac:dyDescent="0.4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21" customHeight="1" x14ac:dyDescent="0.4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21" customHeight="1" x14ac:dyDescent="0.4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21" customHeight="1" x14ac:dyDescent="0.4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21" customHeight="1" x14ac:dyDescent="0.4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21" customHeight="1" x14ac:dyDescent="0.4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21" customHeight="1" x14ac:dyDescent="0.4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21" customHeight="1" x14ac:dyDescent="0.4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1" customHeight="1" x14ac:dyDescent="0.4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21" customHeight="1" x14ac:dyDescent="0.4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21" customHeight="1" x14ac:dyDescent="0.4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21" customHeight="1" x14ac:dyDescent="0.4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21" customHeight="1" x14ac:dyDescent="0.4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21" customHeight="1" x14ac:dyDescent="0.4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21" customHeight="1" x14ac:dyDescent="0.4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21" customHeight="1" x14ac:dyDescent="0.4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21" customHeight="1" x14ac:dyDescent="0.4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21" customHeight="1" x14ac:dyDescent="0.4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21" customHeight="1" x14ac:dyDescent="0.4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21" customHeight="1" x14ac:dyDescent="0.4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21" customHeight="1" x14ac:dyDescent="0.4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21" customHeight="1" x14ac:dyDescent="0.4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21" customHeight="1" x14ac:dyDescent="0.4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21" customHeight="1" x14ac:dyDescent="0.4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21" customHeight="1" x14ac:dyDescent="0.4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21" customHeight="1" x14ac:dyDescent="0.4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21" customHeight="1" x14ac:dyDescent="0.4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21" customHeight="1" x14ac:dyDescent="0.4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21" customHeight="1" x14ac:dyDescent="0.4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21" customHeight="1" x14ac:dyDescent="0.4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21" customHeight="1" x14ac:dyDescent="0.4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21" customHeight="1" x14ac:dyDescent="0.4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21" customHeight="1" x14ac:dyDescent="0.4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21" customHeight="1" x14ac:dyDescent="0.4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21" customHeight="1" x14ac:dyDescent="0.4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21" customHeight="1" x14ac:dyDescent="0.4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21" customHeight="1" x14ac:dyDescent="0.4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21" customHeight="1" x14ac:dyDescent="0.4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21" customHeight="1" x14ac:dyDescent="0.4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21" customHeight="1" x14ac:dyDescent="0.4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21" customHeight="1" x14ac:dyDescent="0.4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21" customHeight="1" x14ac:dyDescent="0.4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21" customHeight="1" x14ac:dyDescent="0.4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21" customHeight="1" x14ac:dyDescent="0.4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21" customHeight="1" x14ac:dyDescent="0.4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21" customHeight="1" x14ac:dyDescent="0.4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21" customHeight="1" x14ac:dyDescent="0.4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21" customHeight="1" x14ac:dyDescent="0.4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21" customHeight="1" x14ac:dyDescent="0.4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21" customHeight="1" x14ac:dyDescent="0.4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21" customHeight="1" x14ac:dyDescent="0.4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21" customHeight="1" x14ac:dyDescent="0.4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21" customHeight="1" x14ac:dyDescent="0.4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21" customHeight="1" x14ac:dyDescent="0.4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21" customHeight="1" x14ac:dyDescent="0.4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21" customHeight="1" x14ac:dyDescent="0.4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21" customHeight="1" x14ac:dyDescent="0.4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3" ht="21" customHeight="1" x14ac:dyDescent="0.4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3" ht="21" customHeight="1" x14ac:dyDescent="0.4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3" ht="21" customHeight="1" x14ac:dyDescent="0.4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3" ht="21" customHeight="1" x14ac:dyDescent="0.4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3" ht="21" customHeight="1" x14ac:dyDescent="0.4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ht="21" customHeight="1" x14ac:dyDescent="0.4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3" ht="21" customHeight="1" x14ac:dyDescent="0.4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3" ht="21" customHeight="1" x14ac:dyDescent="0.4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3" ht="21" customHeight="1" x14ac:dyDescent="0.4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ht="21" customHeight="1" x14ac:dyDescent="0.4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1:13" ht="21" customHeight="1" x14ac:dyDescent="0.4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1" customHeight="1" x14ac:dyDescent="0.4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1:13" ht="21" customHeight="1" x14ac:dyDescent="0.4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</row>
    <row r="210" spans="1:13" ht="21" customHeight="1" x14ac:dyDescent="0.4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</row>
    <row r="211" spans="1:13" ht="21" customHeight="1" x14ac:dyDescent="0.4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</row>
    <row r="212" spans="1:13" ht="21" customHeight="1" x14ac:dyDescent="0.4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</row>
    <row r="213" spans="1:13" ht="21" customHeight="1" x14ac:dyDescent="0.4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</row>
    <row r="214" spans="1:13" ht="21" customHeight="1" x14ac:dyDescent="0.4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</row>
    <row r="215" spans="1:13" ht="21" customHeight="1" x14ac:dyDescent="0.4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</row>
    <row r="216" spans="1:13" ht="21" customHeight="1" x14ac:dyDescent="0.4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</row>
    <row r="217" spans="1:13" ht="21" customHeight="1" x14ac:dyDescent="0.4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3" ht="21" customHeight="1" x14ac:dyDescent="0.4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</row>
    <row r="219" spans="1:13" ht="21" customHeight="1" x14ac:dyDescent="0.4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</row>
    <row r="220" spans="1:13" ht="21" customHeight="1" x14ac:dyDescent="0.4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</row>
    <row r="221" spans="1:13" ht="21" customHeight="1" x14ac:dyDescent="0.4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13" ht="21" customHeight="1" x14ac:dyDescent="0.4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21" customHeight="1" x14ac:dyDescent="0.4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</row>
    <row r="224" spans="1:13" ht="21" customHeight="1" x14ac:dyDescent="0.4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</row>
    <row r="225" spans="1:13" ht="21" customHeight="1" x14ac:dyDescent="0.4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</row>
    <row r="226" spans="1:13" ht="21" customHeight="1" x14ac:dyDescent="0.4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</row>
    <row r="227" spans="1:13" ht="21" customHeight="1" x14ac:dyDescent="0.4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</row>
    <row r="228" spans="1:13" ht="21" customHeight="1" x14ac:dyDescent="0.4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</row>
    <row r="229" spans="1:13" ht="21" customHeight="1" x14ac:dyDescent="0.4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ht="21" customHeight="1" x14ac:dyDescent="0.4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ht="21" customHeight="1" x14ac:dyDescent="0.4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ht="21" customHeight="1" x14ac:dyDescent="0.4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ht="21" customHeight="1" x14ac:dyDescent="0.4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3" ht="21" customHeight="1" x14ac:dyDescent="0.4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ht="21" customHeight="1" x14ac:dyDescent="0.4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1:13" ht="21" customHeight="1" x14ac:dyDescent="0.4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</row>
    <row r="237" spans="1:13" ht="21" customHeight="1" x14ac:dyDescent="0.4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</row>
    <row r="238" spans="1:13" ht="21" customHeight="1" x14ac:dyDescent="0.4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</row>
    <row r="239" spans="1:13" ht="21" customHeight="1" x14ac:dyDescent="0.4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</row>
    <row r="240" spans="1:13" ht="21" customHeight="1" x14ac:dyDescent="0.4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</row>
    <row r="241" spans="1:13" ht="21" customHeight="1" x14ac:dyDescent="0.4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</row>
    <row r="242" spans="1:13" ht="21" customHeight="1" x14ac:dyDescent="0.4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</row>
    <row r="243" spans="1:13" ht="21" customHeight="1" x14ac:dyDescent="0.4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</row>
    <row r="244" spans="1:13" ht="21" customHeight="1" x14ac:dyDescent="0.4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</row>
    <row r="245" spans="1:13" ht="21" customHeight="1" x14ac:dyDescent="0.4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</row>
    <row r="246" spans="1:13" ht="21" customHeight="1" x14ac:dyDescent="0.4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</row>
    <row r="247" spans="1:13" ht="21" customHeight="1" x14ac:dyDescent="0.4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</row>
    <row r="248" spans="1:13" ht="21" customHeight="1" x14ac:dyDescent="0.4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</row>
    <row r="249" spans="1:13" ht="21" customHeight="1" x14ac:dyDescent="0.4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</row>
    <row r="250" spans="1:13" ht="21" customHeight="1" x14ac:dyDescent="0.4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</row>
    <row r="251" spans="1:13" ht="21" customHeight="1" x14ac:dyDescent="0.4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 ht="21" customHeight="1" x14ac:dyDescent="0.4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ht="21" customHeight="1" x14ac:dyDescent="0.4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</row>
    <row r="254" spans="1:13" ht="21" customHeight="1" x14ac:dyDescent="0.4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</row>
    <row r="255" spans="1:13" ht="21" customHeight="1" x14ac:dyDescent="0.4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</row>
    <row r="256" spans="1:13" ht="21" customHeight="1" x14ac:dyDescent="0.4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</row>
    <row r="257" spans="1:13" ht="21" customHeight="1" x14ac:dyDescent="0.4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</row>
    <row r="258" spans="1:13" ht="21" customHeight="1" x14ac:dyDescent="0.4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</row>
    <row r="259" spans="1:13" ht="21" customHeight="1" x14ac:dyDescent="0.4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</row>
    <row r="260" spans="1:13" ht="21" customHeight="1" x14ac:dyDescent="0.4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3" ht="21" customHeight="1" x14ac:dyDescent="0.4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</row>
    <row r="262" spans="1:13" ht="21" customHeight="1" x14ac:dyDescent="0.4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</row>
    <row r="263" spans="1:13" ht="21" customHeight="1" x14ac:dyDescent="0.4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</row>
    <row r="264" spans="1:13" ht="21" customHeight="1" x14ac:dyDescent="0.4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</row>
    <row r="265" spans="1:13" ht="21" customHeight="1" x14ac:dyDescent="0.4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</row>
    <row r="266" spans="1:13" ht="21" customHeight="1" x14ac:dyDescent="0.4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</row>
    <row r="267" spans="1:13" ht="21" customHeight="1" x14ac:dyDescent="0.4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13" ht="21" customHeight="1" x14ac:dyDescent="0.4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13" ht="21" customHeight="1" x14ac:dyDescent="0.4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</row>
    <row r="270" spans="1:13" ht="21" customHeight="1" x14ac:dyDescent="0.4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</row>
    <row r="271" spans="1:13" ht="21" customHeight="1" x14ac:dyDescent="0.4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</row>
    <row r="272" spans="1:13" ht="21" customHeight="1" x14ac:dyDescent="0.4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</row>
    <row r="273" spans="1:13" ht="21" customHeight="1" x14ac:dyDescent="0.4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</row>
    <row r="274" spans="1:13" ht="21" customHeight="1" x14ac:dyDescent="0.4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</row>
    <row r="275" spans="1:13" ht="21" customHeight="1" x14ac:dyDescent="0.4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</row>
    <row r="276" spans="1:13" ht="21" customHeight="1" x14ac:dyDescent="0.4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</row>
    <row r="277" spans="1:13" ht="21" customHeight="1" x14ac:dyDescent="0.4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</row>
    <row r="278" spans="1:13" ht="21" customHeight="1" x14ac:dyDescent="0.4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</row>
    <row r="279" spans="1:13" ht="21" customHeight="1" x14ac:dyDescent="0.4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</row>
    <row r="280" spans="1:13" ht="21" customHeight="1" x14ac:dyDescent="0.4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</row>
    <row r="281" spans="1:13" ht="21" customHeight="1" x14ac:dyDescent="0.4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1:13" ht="21" customHeight="1" x14ac:dyDescent="0.4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1:13" ht="21" customHeight="1" x14ac:dyDescent="0.4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1:13" ht="21" customHeight="1" x14ac:dyDescent="0.4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1:13" ht="21" customHeight="1" x14ac:dyDescent="0.4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1:13" ht="21" customHeight="1" x14ac:dyDescent="0.4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</row>
    <row r="287" spans="1:13" ht="21" customHeight="1" x14ac:dyDescent="0.4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</row>
    <row r="288" spans="1:13" ht="21" customHeight="1" x14ac:dyDescent="0.4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</row>
    <row r="289" spans="1:13" ht="21" customHeight="1" x14ac:dyDescent="0.4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1:13" ht="21" customHeight="1" x14ac:dyDescent="0.4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</row>
    <row r="291" spans="1:13" ht="21" customHeight="1" x14ac:dyDescent="0.4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</row>
    <row r="292" spans="1:13" ht="21" customHeight="1" x14ac:dyDescent="0.4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</row>
    <row r="293" spans="1:13" ht="21" customHeight="1" x14ac:dyDescent="0.4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</row>
    <row r="294" spans="1:13" ht="21" customHeight="1" x14ac:dyDescent="0.4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</row>
    <row r="295" spans="1:13" ht="21" customHeight="1" x14ac:dyDescent="0.4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</row>
    <row r="296" spans="1:13" ht="21" customHeight="1" x14ac:dyDescent="0.4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</row>
    <row r="297" spans="1:13" ht="21" customHeight="1" x14ac:dyDescent="0.4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</row>
    <row r="298" spans="1:13" ht="21" customHeight="1" x14ac:dyDescent="0.4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</row>
    <row r="299" spans="1:13" ht="21" customHeight="1" x14ac:dyDescent="0.4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</row>
    <row r="300" spans="1:13" ht="21" customHeight="1" x14ac:dyDescent="0.4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</row>
    <row r="301" spans="1:13" ht="21" customHeight="1" x14ac:dyDescent="0.4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</row>
    <row r="302" spans="1:13" ht="21" customHeight="1" x14ac:dyDescent="0.4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</row>
    <row r="303" spans="1:13" ht="21" customHeight="1" x14ac:dyDescent="0.4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</row>
    <row r="304" spans="1:13" ht="21" customHeight="1" x14ac:dyDescent="0.4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</row>
    <row r="305" spans="1:13" ht="21" customHeight="1" x14ac:dyDescent="0.4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</row>
    <row r="306" spans="1:13" ht="21" customHeight="1" x14ac:dyDescent="0.4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</row>
    <row r="307" spans="1:13" ht="21" customHeight="1" x14ac:dyDescent="0.4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</row>
    <row r="308" spans="1:13" ht="21" customHeight="1" x14ac:dyDescent="0.4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</row>
    <row r="309" spans="1:13" ht="21" customHeight="1" x14ac:dyDescent="0.4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</row>
    <row r="310" spans="1:13" ht="21" customHeight="1" x14ac:dyDescent="0.4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</row>
    <row r="311" spans="1:13" ht="21" customHeight="1" x14ac:dyDescent="0.4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</row>
    <row r="312" spans="1:13" ht="21" customHeight="1" x14ac:dyDescent="0.4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</row>
    <row r="313" spans="1:13" ht="21" customHeight="1" x14ac:dyDescent="0.4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</row>
    <row r="314" spans="1:13" ht="21" customHeight="1" x14ac:dyDescent="0.4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</row>
    <row r="315" spans="1:13" ht="21" customHeight="1" x14ac:dyDescent="0.4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</row>
    <row r="316" spans="1:13" ht="21" customHeight="1" x14ac:dyDescent="0.4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</row>
    <row r="317" spans="1:13" ht="21" customHeight="1" x14ac:dyDescent="0.4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</row>
    <row r="318" spans="1:13" ht="21" customHeight="1" x14ac:dyDescent="0.4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</row>
    <row r="319" spans="1:13" ht="21" customHeight="1" x14ac:dyDescent="0.4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</row>
    <row r="320" spans="1:13" ht="21" customHeight="1" x14ac:dyDescent="0.4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</row>
    <row r="321" spans="1:13" ht="21" customHeight="1" x14ac:dyDescent="0.4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</row>
    <row r="322" spans="1:13" ht="21" customHeight="1" x14ac:dyDescent="0.4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</row>
    <row r="323" spans="1:13" ht="21" customHeight="1" x14ac:dyDescent="0.4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</row>
    <row r="324" spans="1:13" ht="21" customHeight="1" x14ac:dyDescent="0.4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</row>
    <row r="325" spans="1:13" ht="21" customHeight="1" x14ac:dyDescent="0.4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</row>
    <row r="326" spans="1:13" ht="21" customHeight="1" x14ac:dyDescent="0.4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</row>
    <row r="327" spans="1:13" ht="21" customHeight="1" x14ac:dyDescent="0.4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</row>
    <row r="328" spans="1:13" ht="21" customHeight="1" x14ac:dyDescent="0.4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</row>
    <row r="329" spans="1:13" ht="21" customHeight="1" x14ac:dyDescent="0.4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</row>
    <row r="330" spans="1:13" ht="21" customHeight="1" x14ac:dyDescent="0.4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</row>
    <row r="331" spans="1:13" ht="21" customHeight="1" x14ac:dyDescent="0.4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</row>
    <row r="332" spans="1:13" ht="21" customHeight="1" x14ac:dyDescent="0.4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</row>
    <row r="333" spans="1:13" ht="21" customHeight="1" x14ac:dyDescent="0.4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 ht="21" customHeight="1" x14ac:dyDescent="0.4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</row>
    <row r="335" spans="1:13" ht="21" customHeight="1" x14ac:dyDescent="0.4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</row>
    <row r="336" spans="1:13" ht="21" customHeight="1" x14ac:dyDescent="0.4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</row>
    <row r="337" spans="1:13" ht="21" customHeight="1" x14ac:dyDescent="0.4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</row>
    <row r="338" spans="1:13" ht="21" customHeight="1" x14ac:dyDescent="0.4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</row>
    <row r="339" spans="1:13" ht="21" customHeight="1" x14ac:dyDescent="0.4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</row>
    <row r="340" spans="1:13" ht="21" customHeight="1" x14ac:dyDescent="0.4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</row>
    <row r="341" spans="1:13" ht="21" customHeight="1" x14ac:dyDescent="0.4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</row>
    <row r="342" spans="1:13" ht="21" customHeight="1" x14ac:dyDescent="0.4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</row>
    <row r="343" spans="1:13" ht="21" customHeight="1" x14ac:dyDescent="0.4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</row>
    <row r="344" spans="1:13" ht="21" customHeight="1" x14ac:dyDescent="0.4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</row>
    <row r="345" spans="1:13" ht="21" customHeight="1" x14ac:dyDescent="0.4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</row>
    <row r="346" spans="1:13" ht="21" customHeight="1" x14ac:dyDescent="0.4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</row>
    <row r="347" spans="1:13" ht="21" customHeight="1" x14ac:dyDescent="0.4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</row>
    <row r="348" spans="1:13" ht="21" customHeight="1" x14ac:dyDescent="0.4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</row>
    <row r="349" spans="1:13" ht="21" customHeight="1" x14ac:dyDescent="0.4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</row>
    <row r="350" spans="1:13" ht="21" customHeight="1" x14ac:dyDescent="0.4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</row>
    <row r="351" spans="1:13" ht="21" customHeight="1" x14ac:dyDescent="0.4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</row>
    <row r="352" spans="1:13" ht="21" customHeight="1" x14ac:dyDescent="0.4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</row>
    <row r="353" spans="1:13" ht="21" customHeight="1" x14ac:dyDescent="0.4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</row>
    <row r="354" spans="1:13" ht="21" customHeight="1" x14ac:dyDescent="0.4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</row>
    <row r="355" spans="1:13" ht="21" customHeight="1" x14ac:dyDescent="0.4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</row>
    <row r="356" spans="1:13" ht="21" customHeight="1" x14ac:dyDescent="0.4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</row>
    <row r="357" spans="1:13" ht="21" customHeight="1" x14ac:dyDescent="0.4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</row>
    <row r="358" spans="1:13" ht="21" customHeight="1" x14ac:dyDescent="0.4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</row>
    <row r="359" spans="1:13" ht="21" customHeight="1" x14ac:dyDescent="0.4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</row>
    <row r="360" spans="1:13" ht="21" customHeight="1" x14ac:dyDescent="0.4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</row>
    <row r="361" spans="1:13" ht="21" customHeight="1" x14ac:dyDescent="0.4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</row>
    <row r="362" spans="1:13" ht="21" customHeight="1" x14ac:dyDescent="0.4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</row>
    <row r="363" spans="1:13" ht="21" customHeight="1" x14ac:dyDescent="0.4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</row>
    <row r="364" spans="1:13" ht="21" customHeight="1" x14ac:dyDescent="0.4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</row>
    <row r="365" spans="1:13" ht="21" customHeight="1" x14ac:dyDescent="0.4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</row>
    <row r="366" spans="1:13" ht="21" customHeight="1" x14ac:dyDescent="0.4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 ht="21" customHeight="1" x14ac:dyDescent="0.4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</row>
    <row r="368" spans="1:13" ht="21" customHeight="1" x14ac:dyDescent="0.4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</row>
    <row r="369" spans="1:13" ht="21" customHeight="1" x14ac:dyDescent="0.4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</row>
    <row r="370" spans="1:13" ht="21" customHeight="1" x14ac:dyDescent="0.4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</row>
    <row r="371" spans="1:13" ht="21" customHeight="1" x14ac:dyDescent="0.4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</row>
    <row r="372" spans="1:13" ht="21" customHeight="1" x14ac:dyDescent="0.4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</row>
    <row r="373" spans="1:13" ht="21" customHeight="1" x14ac:dyDescent="0.4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</row>
    <row r="374" spans="1:13" ht="21" customHeight="1" x14ac:dyDescent="0.4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</row>
    <row r="375" spans="1:13" ht="21" customHeight="1" x14ac:dyDescent="0.4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</row>
    <row r="376" spans="1:13" ht="21" customHeight="1" x14ac:dyDescent="0.4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</row>
    <row r="377" spans="1:13" ht="21" customHeight="1" x14ac:dyDescent="0.4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</row>
    <row r="378" spans="1:13" ht="21" customHeight="1" x14ac:dyDescent="0.4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</row>
    <row r="379" spans="1:13" ht="21" customHeight="1" x14ac:dyDescent="0.4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</row>
    <row r="380" spans="1:13" ht="21" customHeight="1" x14ac:dyDescent="0.4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</row>
    <row r="381" spans="1:13" ht="21" customHeight="1" x14ac:dyDescent="0.4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</row>
    <row r="382" spans="1:13" ht="21" customHeight="1" x14ac:dyDescent="0.4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</row>
    <row r="383" spans="1:13" ht="21" customHeight="1" x14ac:dyDescent="0.4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</row>
    <row r="384" spans="1:13" ht="21" customHeight="1" x14ac:dyDescent="0.4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</row>
    <row r="385" spans="1:13" ht="21" customHeight="1" x14ac:dyDescent="0.4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</row>
    <row r="386" spans="1:13" ht="21" customHeight="1" x14ac:dyDescent="0.4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</row>
    <row r="387" spans="1:13" ht="21" customHeight="1" x14ac:dyDescent="0.4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</row>
    <row r="388" spans="1:13" ht="21" customHeight="1" x14ac:dyDescent="0.4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</row>
    <row r="389" spans="1:13" ht="21" customHeight="1" x14ac:dyDescent="0.4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</row>
    <row r="390" spans="1:13" ht="21" customHeight="1" x14ac:dyDescent="0.4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</row>
    <row r="391" spans="1:13" ht="21" customHeight="1" x14ac:dyDescent="0.4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</row>
    <row r="392" spans="1:13" ht="21" customHeight="1" x14ac:dyDescent="0.4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</row>
    <row r="393" spans="1:13" ht="21" customHeight="1" x14ac:dyDescent="0.4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</row>
    <row r="394" spans="1:13" ht="21" customHeight="1" x14ac:dyDescent="0.4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</row>
    <row r="395" spans="1:13" ht="21" customHeight="1" x14ac:dyDescent="0.4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</row>
    <row r="396" spans="1:13" ht="21" customHeight="1" x14ac:dyDescent="0.4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1" customHeight="1" x14ac:dyDescent="0.4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</row>
    <row r="398" spans="1:13" ht="21" customHeight="1" x14ac:dyDescent="0.4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13" ht="21" customHeight="1" x14ac:dyDescent="0.4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 ht="21" customHeight="1" x14ac:dyDescent="0.4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ht="21" customHeight="1" x14ac:dyDescent="0.4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ht="21" customHeight="1" x14ac:dyDescent="0.4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ht="21" customHeight="1" x14ac:dyDescent="0.4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ht="21" customHeight="1" x14ac:dyDescent="0.4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ht="21" customHeight="1" x14ac:dyDescent="0.4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ht="21" customHeight="1" x14ac:dyDescent="0.4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ht="21" customHeight="1" x14ac:dyDescent="0.4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ht="21" customHeight="1" x14ac:dyDescent="0.4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ht="21" customHeight="1" x14ac:dyDescent="0.4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ht="21" customHeight="1" x14ac:dyDescent="0.4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ht="21" customHeight="1" x14ac:dyDescent="0.4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ht="21" customHeight="1" x14ac:dyDescent="0.4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ht="21" customHeight="1" x14ac:dyDescent="0.4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ht="21" customHeight="1" x14ac:dyDescent="0.4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ht="21" customHeight="1" x14ac:dyDescent="0.4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ht="21" customHeight="1" x14ac:dyDescent="0.4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ht="21" customHeight="1" x14ac:dyDescent="0.4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ht="21" customHeight="1" x14ac:dyDescent="0.4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ht="21" customHeight="1" x14ac:dyDescent="0.4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ht="21" customHeight="1" x14ac:dyDescent="0.4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ht="21" customHeight="1" x14ac:dyDescent="0.4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ht="21" customHeight="1" x14ac:dyDescent="0.4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ht="21" customHeight="1" x14ac:dyDescent="0.4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ht="21" customHeight="1" x14ac:dyDescent="0.4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ht="21" customHeight="1" x14ac:dyDescent="0.4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ht="21" customHeight="1" x14ac:dyDescent="0.4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ht="21" customHeight="1" x14ac:dyDescent="0.4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ht="21" customHeight="1" x14ac:dyDescent="0.4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ht="21" customHeight="1" x14ac:dyDescent="0.4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</row>
    <row r="430" spans="1:13" ht="21" customHeight="1" x14ac:dyDescent="0.4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</row>
    <row r="431" spans="1:13" ht="21" customHeight="1" x14ac:dyDescent="0.4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</row>
    <row r="432" spans="1:13" ht="21" customHeight="1" x14ac:dyDescent="0.4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1:13" ht="21" customHeight="1" x14ac:dyDescent="0.4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</row>
    <row r="434" spans="1:13" ht="21" customHeight="1" x14ac:dyDescent="0.4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</row>
    <row r="435" spans="1:13" ht="21" customHeight="1" x14ac:dyDescent="0.4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</row>
    <row r="436" spans="1:13" ht="21" customHeight="1" x14ac:dyDescent="0.4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1" customHeight="1" x14ac:dyDescent="0.4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</row>
    <row r="438" spans="1:13" ht="21" customHeight="1" x14ac:dyDescent="0.4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</row>
    <row r="439" spans="1:13" ht="21" customHeight="1" x14ac:dyDescent="0.4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</row>
    <row r="440" spans="1:13" ht="21" customHeight="1" x14ac:dyDescent="0.4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13" ht="21" customHeight="1" x14ac:dyDescent="0.4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13" ht="21" customHeight="1" x14ac:dyDescent="0.4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13" ht="21" customHeight="1" x14ac:dyDescent="0.4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13" ht="21" customHeight="1" x14ac:dyDescent="0.4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13" ht="21" customHeight="1" x14ac:dyDescent="0.4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13" ht="21" customHeight="1" x14ac:dyDescent="0.4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13" ht="21" customHeight="1" x14ac:dyDescent="0.4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13" ht="21" customHeight="1" x14ac:dyDescent="0.4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ht="21" customHeight="1" x14ac:dyDescent="0.4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ht="21" customHeight="1" x14ac:dyDescent="0.4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ht="21" customHeight="1" x14ac:dyDescent="0.4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ht="21" customHeight="1" x14ac:dyDescent="0.4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ht="21" customHeight="1" x14ac:dyDescent="0.4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ht="21" customHeight="1" x14ac:dyDescent="0.4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ht="21" customHeight="1" x14ac:dyDescent="0.4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ht="21" customHeight="1" x14ac:dyDescent="0.4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ht="21" customHeight="1" x14ac:dyDescent="0.4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ht="21" customHeight="1" x14ac:dyDescent="0.4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ht="21" customHeight="1" x14ac:dyDescent="0.4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ht="21" customHeight="1" x14ac:dyDescent="0.4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</row>
    <row r="461" spans="1:13" ht="21" customHeight="1" x14ac:dyDescent="0.4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1:13" ht="21" customHeight="1" x14ac:dyDescent="0.4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</row>
    <row r="463" spans="1:13" ht="21" customHeight="1" x14ac:dyDescent="0.4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</row>
    <row r="464" spans="1:13" ht="21" customHeight="1" x14ac:dyDescent="0.4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</row>
    <row r="465" spans="1:13" ht="21" customHeight="1" x14ac:dyDescent="0.4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3" ht="21" customHeight="1" x14ac:dyDescent="0.4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</row>
    <row r="467" spans="1:13" ht="21" customHeight="1" x14ac:dyDescent="0.4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</row>
    <row r="468" spans="1:13" ht="21" customHeight="1" x14ac:dyDescent="0.4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</row>
    <row r="469" spans="1:13" ht="21" customHeight="1" x14ac:dyDescent="0.4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</row>
    <row r="470" spans="1:13" ht="21" customHeight="1" x14ac:dyDescent="0.4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</row>
    <row r="471" spans="1:13" ht="21" customHeight="1" x14ac:dyDescent="0.4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</row>
    <row r="472" spans="1:13" ht="21" customHeight="1" x14ac:dyDescent="0.4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3" ht="21" customHeight="1" x14ac:dyDescent="0.4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</row>
    <row r="474" spans="1:13" ht="21" customHeight="1" x14ac:dyDescent="0.4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</row>
    <row r="475" spans="1:13" ht="21" customHeight="1" x14ac:dyDescent="0.4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</row>
    <row r="476" spans="1:13" ht="21" customHeight="1" x14ac:dyDescent="0.4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1" customHeight="1" x14ac:dyDescent="0.4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1" customHeight="1" x14ac:dyDescent="0.4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</row>
    <row r="479" spans="1:13" ht="21" customHeight="1" x14ac:dyDescent="0.4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</row>
    <row r="480" spans="1:13" ht="21" customHeight="1" x14ac:dyDescent="0.4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</row>
    <row r="481" spans="1:13" ht="21" customHeight="1" x14ac:dyDescent="0.4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</row>
    <row r="482" spans="1:13" ht="21" customHeight="1" x14ac:dyDescent="0.4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</row>
    <row r="483" spans="1:13" ht="21" customHeight="1" x14ac:dyDescent="0.4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</row>
    <row r="484" spans="1:13" ht="21" customHeight="1" x14ac:dyDescent="0.4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</row>
    <row r="485" spans="1:13" ht="21" customHeight="1" x14ac:dyDescent="0.4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</row>
    <row r="486" spans="1:13" ht="21" customHeight="1" x14ac:dyDescent="0.4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</row>
    <row r="487" spans="1:13" ht="21" customHeight="1" x14ac:dyDescent="0.4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</row>
    <row r="488" spans="1:13" ht="21" customHeight="1" x14ac:dyDescent="0.4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</row>
    <row r="489" spans="1:13" ht="21" customHeight="1" x14ac:dyDescent="0.4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13" ht="21" customHeight="1" x14ac:dyDescent="0.4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</row>
    <row r="491" spans="1:13" ht="21" customHeight="1" x14ac:dyDescent="0.4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</row>
    <row r="492" spans="1:13" ht="21" customHeight="1" x14ac:dyDescent="0.4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</row>
    <row r="493" spans="1:13" ht="21" customHeight="1" x14ac:dyDescent="0.4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</row>
    <row r="494" spans="1:13" ht="21" customHeight="1" x14ac:dyDescent="0.4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13" ht="21" customHeight="1" x14ac:dyDescent="0.4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1:13" ht="21" customHeight="1" x14ac:dyDescent="0.4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</row>
    <row r="497" spans="1:13" ht="21" customHeight="1" x14ac:dyDescent="0.4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1" customHeight="1" x14ac:dyDescent="0.4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</row>
    <row r="499" spans="1:13" ht="21" customHeight="1" x14ac:dyDescent="0.4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</row>
    <row r="500" spans="1:13" ht="21" customHeight="1" x14ac:dyDescent="0.4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</row>
  </sheetData>
  <mergeCells count="6">
    <mergeCell ref="A8:B8"/>
    <mergeCell ref="A3:B3"/>
    <mergeCell ref="A4:B4"/>
    <mergeCell ref="A5:B5"/>
    <mergeCell ref="A6:B6"/>
    <mergeCell ref="A7:B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workbookViewId="0">
      <selection activeCell="L14" sqref="L14"/>
    </sheetView>
  </sheetViews>
  <sheetFormatPr defaultColWidth="17.25" defaultRowHeight="15" customHeight="1" x14ac:dyDescent="0.2"/>
  <cols>
    <col min="1" max="1" width="61" customWidth="1"/>
    <col min="2" max="2" width="15.625" customWidth="1"/>
    <col min="3" max="3" width="16" customWidth="1"/>
    <col min="4" max="4" width="1.875" hidden="1" customWidth="1"/>
    <col min="5" max="13" width="9" customWidth="1"/>
  </cols>
  <sheetData>
    <row r="1" spans="1:13" ht="21" customHeight="1" x14ac:dyDescent="0.45">
      <c r="A1" s="40" t="s">
        <v>204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1" customHeight="1" x14ac:dyDescent="0.4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1" customHeight="1" x14ac:dyDescent="0.45">
      <c r="A3" s="205" t="s">
        <v>149</v>
      </c>
      <c r="B3" s="160"/>
      <c r="C3" s="101" t="s">
        <v>105</v>
      </c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23.25" customHeight="1" x14ac:dyDescent="0.45">
      <c r="A4" s="201" t="s">
        <v>205</v>
      </c>
      <c r="B4" s="160"/>
      <c r="C4" s="29" t="str">
        <f t="shared" ref="C4:C8" si="0">IF(D4=1,"มี","ไม่มี")</f>
        <v>ไม่มี</v>
      </c>
      <c r="D4" s="62">
        <f>cds3.2!D23</f>
        <v>0</v>
      </c>
      <c r="E4" s="41"/>
      <c r="F4" s="41"/>
      <c r="G4" s="41"/>
      <c r="H4" s="41"/>
      <c r="I4" s="41"/>
      <c r="J4" s="41"/>
      <c r="K4" s="41"/>
      <c r="L4" s="41"/>
      <c r="M4" s="41"/>
    </row>
    <row r="5" spans="1:13" ht="41.25" customHeight="1" x14ac:dyDescent="0.45">
      <c r="A5" s="201" t="s">
        <v>206</v>
      </c>
      <c r="B5" s="160"/>
      <c r="C5" s="29" t="str">
        <f t="shared" si="0"/>
        <v>ไม่มี</v>
      </c>
      <c r="D5" s="62">
        <f>cds3.2!F23</f>
        <v>0</v>
      </c>
      <c r="E5" s="41"/>
      <c r="F5" s="41"/>
      <c r="G5" s="41"/>
      <c r="H5" s="41"/>
      <c r="I5" s="41"/>
      <c r="J5" s="41"/>
      <c r="K5" s="41"/>
      <c r="L5" s="41"/>
      <c r="M5" s="41"/>
    </row>
    <row r="6" spans="1:13" ht="41.25" customHeight="1" x14ac:dyDescent="0.45">
      <c r="A6" s="201" t="s">
        <v>207</v>
      </c>
      <c r="B6" s="160"/>
      <c r="C6" s="29" t="str">
        <f t="shared" si="0"/>
        <v>ไม่มี</v>
      </c>
      <c r="D6" s="62">
        <f>cds3.2!H23</f>
        <v>0</v>
      </c>
      <c r="E6" s="41"/>
      <c r="F6" s="41"/>
      <c r="G6" s="41"/>
      <c r="H6" s="41"/>
      <c r="I6" s="41"/>
      <c r="J6" s="41"/>
      <c r="K6" s="41"/>
      <c r="L6" s="41"/>
      <c r="M6" s="41"/>
    </row>
    <row r="7" spans="1:13" ht="41.25" customHeight="1" x14ac:dyDescent="0.45">
      <c r="A7" s="201" t="s">
        <v>208</v>
      </c>
      <c r="B7" s="160"/>
      <c r="C7" s="29" t="str">
        <f t="shared" si="0"/>
        <v>ไม่มี</v>
      </c>
      <c r="D7" s="62">
        <f>cds3.2!J23</f>
        <v>0</v>
      </c>
      <c r="E7" s="41"/>
      <c r="F7" s="41"/>
      <c r="G7" s="41"/>
      <c r="H7" s="41"/>
      <c r="I7" s="41"/>
      <c r="J7" s="41"/>
      <c r="K7" s="41"/>
      <c r="L7" s="41"/>
      <c r="M7" s="41"/>
    </row>
    <row r="8" spans="1:13" ht="41.25" customHeight="1" x14ac:dyDescent="0.45">
      <c r="A8" s="201" t="s">
        <v>209</v>
      </c>
      <c r="B8" s="160"/>
      <c r="C8" s="29" t="str">
        <f t="shared" si="0"/>
        <v>ไม่มี</v>
      </c>
      <c r="D8" s="62">
        <f>cds3.2!L23</f>
        <v>0</v>
      </c>
      <c r="E8" s="41"/>
      <c r="F8" s="41"/>
      <c r="G8" s="41"/>
      <c r="H8" s="41"/>
      <c r="I8" s="41"/>
      <c r="J8" s="41"/>
      <c r="K8" s="41"/>
      <c r="L8" s="41"/>
      <c r="M8" s="41"/>
    </row>
    <row r="9" spans="1:13" ht="21" customHeight="1" x14ac:dyDescent="0.45">
      <c r="A9" s="84"/>
      <c r="B9" s="41"/>
      <c r="C9" s="41"/>
      <c r="D9" s="62">
        <f>IF(D4=0,0,IF(AND(D4=1,D5=1,D6=1,D7=1,D8=1),5,IF(AND(D4=1,D5=1,D6=1,D7=1),4,IF(AND(D4=1,D5=1,D6=1),3,IF(AND(D4=1,D5=1),2,IF(D4=1,1))))))</f>
        <v>0</v>
      </c>
      <c r="E9" s="41"/>
      <c r="F9" s="41"/>
      <c r="G9" s="41"/>
      <c r="H9" s="41"/>
      <c r="I9" s="41"/>
      <c r="J9" s="41"/>
      <c r="K9" s="41"/>
      <c r="L9" s="41"/>
      <c r="M9" s="41"/>
    </row>
    <row r="10" spans="1:13" ht="21" customHeight="1" x14ac:dyDescent="0.45">
      <c r="A10" s="40" t="s">
        <v>99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21" customHeight="1" x14ac:dyDescent="0.45">
      <c r="A11" s="101" t="s">
        <v>112</v>
      </c>
      <c r="B11" s="101" t="s">
        <v>113</v>
      </c>
      <c r="C11" s="101" t="s">
        <v>99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21" customHeight="1" x14ac:dyDescent="0.45">
      <c r="A12" s="112" t="s">
        <v>143</v>
      </c>
      <c r="B12" s="29" t="s">
        <v>115</v>
      </c>
      <c r="C12" s="29" t="s">
        <v>116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21" customHeight="1" x14ac:dyDescent="0.45">
      <c r="A13" s="112" t="s">
        <v>144</v>
      </c>
      <c r="B13" s="29" t="s">
        <v>118</v>
      </c>
      <c r="C13" s="29" t="s">
        <v>119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21" customHeight="1" x14ac:dyDescent="0.45">
      <c r="A14" s="112" t="s">
        <v>145</v>
      </c>
      <c r="B14" s="29" t="s">
        <v>121</v>
      </c>
      <c r="C14" s="29" t="s">
        <v>122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1" customHeight="1" x14ac:dyDescent="0.45">
      <c r="A15" s="112" t="s">
        <v>146</v>
      </c>
      <c r="B15" s="29" t="s">
        <v>124</v>
      </c>
      <c r="C15" s="29" t="s">
        <v>125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21" customHeight="1" x14ac:dyDescent="0.45">
      <c r="A16" s="112" t="s">
        <v>147</v>
      </c>
      <c r="B16" s="29" t="s">
        <v>127</v>
      </c>
      <c r="C16" s="29" t="s">
        <v>128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21" customHeight="1" x14ac:dyDescent="0.45">
      <c r="A17" s="84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21" customHeight="1" x14ac:dyDescent="0.45">
      <c r="A18" s="40" t="s">
        <v>129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21" customHeight="1" x14ac:dyDescent="0.45">
      <c r="A19" s="101" t="s">
        <v>112</v>
      </c>
      <c r="B19" s="101" t="s">
        <v>113</v>
      </c>
      <c r="C19" s="101" t="s">
        <v>99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21" customHeight="1" x14ac:dyDescent="0.45">
      <c r="A20" s="45" t="str">
        <f>IF(D9=5,A12,IF(D9=4,A13,IF(D9=3,A14,IF(D9=2,A15,IF(D9=1,A16,"0")))))</f>
        <v>0</v>
      </c>
      <c r="B20" s="29">
        <f>D9</f>
        <v>0</v>
      </c>
      <c r="C20" s="29" t="str">
        <f>IF(B20=5,"ดีมาก",IF(B20=4,"ดี",IF(B20=3,"พอใช้",IF(B20=2,"ต้องปรับปรุง",IF(B20=1,"ต้องปรับปรุงเร่งด่วน","ไม่มีผลการดำเนินงาน")))))</f>
        <v>ไม่มีผลการดำเนินงาน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21" customHeight="1" x14ac:dyDescent="0.4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21" customHeight="1" x14ac:dyDescent="0.4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21" customHeight="1" x14ac:dyDescent="0.4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21" customHeight="1" x14ac:dyDescent="0.4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21" customHeight="1" x14ac:dyDescent="0.4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21" customHeight="1" x14ac:dyDescent="0.4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21" customHeight="1" x14ac:dyDescent="0.4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21" customHeight="1" x14ac:dyDescent="0.4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21" customHeight="1" x14ac:dyDescent="0.4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21" customHeight="1" x14ac:dyDescent="0.4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21" customHeight="1" x14ac:dyDescent="0.4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21" customHeight="1" x14ac:dyDescent="0.4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21" customHeight="1" x14ac:dyDescent="0.4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21" customHeight="1" x14ac:dyDescent="0.4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21" customHeight="1" x14ac:dyDescent="0.4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21" customHeight="1" x14ac:dyDescent="0.4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21" customHeight="1" x14ac:dyDescent="0.4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21" customHeight="1" x14ac:dyDescent="0.4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21" customHeight="1" x14ac:dyDescent="0.4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21" customHeight="1" x14ac:dyDescent="0.4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21" customHeight="1" x14ac:dyDescent="0.4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21" customHeight="1" x14ac:dyDescent="0.4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21" customHeight="1" x14ac:dyDescent="0.4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21" customHeight="1" x14ac:dyDescent="0.4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21" customHeight="1" x14ac:dyDescent="0.4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21" customHeight="1" x14ac:dyDescent="0.4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1" customHeight="1" x14ac:dyDescent="0.4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21" customHeight="1" x14ac:dyDescent="0.4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21" customHeight="1" x14ac:dyDescent="0.4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21" customHeight="1" x14ac:dyDescent="0.4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21" customHeight="1" x14ac:dyDescent="0.4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21" customHeight="1" x14ac:dyDescent="0.4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21" customHeight="1" x14ac:dyDescent="0.4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21" customHeight="1" x14ac:dyDescent="0.4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21" customHeight="1" x14ac:dyDescent="0.4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21" customHeight="1" x14ac:dyDescent="0.4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21" customHeight="1" x14ac:dyDescent="0.4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1" customHeight="1" x14ac:dyDescent="0.4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21" customHeight="1" x14ac:dyDescent="0.4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21" customHeight="1" x14ac:dyDescent="0.4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21" customHeight="1" x14ac:dyDescent="0.4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21" customHeight="1" x14ac:dyDescent="0.4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21" customHeight="1" x14ac:dyDescent="0.4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21" customHeight="1" x14ac:dyDescent="0.4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21" customHeight="1" x14ac:dyDescent="0.4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21" customHeight="1" x14ac:dyDescent="0.4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1" customHeight="1" x14ac:dyDescent="0.4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21" customHeight="1" x14ac:dyDescent="0.4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21" customHeight="1" x14ac:dyDescent="0.4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21" customHeight="1" x14ac:dyDescent="0.4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21" customHeight="1" x14ac:dyDescent="0.4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21" customHeight="1" x14ac:dyDescent="0.4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21" customHeight="1" x14ac:dyDescent="0.4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21" customHeight="1" x14ac:dyDescent="0.4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21" customHeight="1" x14ac:dyDescent="0.4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21" customHeight="1" x14ac:dyDescent="0.4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21" customHeight="1" x14ac:dyDescent="0.4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21" customHeight="1" x14ac:dyDescent="0.4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21" customHeight="1" x14ac:dyDescent="0.4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21" customHeight="1" x14ac:dyDescent="0.4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21" customHeight="1" x14ac:dyDescent="0.4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21" customHeight="1" x14ac:dyDescent="0.4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21" customHeight="1" x14ac:dyDescent="0.4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21" customHeight="1" x14ac:dyDescent="0.4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21" customHeight="1" x14ac:dyDescent="0.4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21" customHeight="1" x14ac:dyDescent="0.4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21" customHeight="1" x14ac:dyDescent="0.4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ht="21" customHeight="1" x14ac:dyDescent="0.4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ht="21" customHeight="1" x14ac:dyDescent="0.4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21" customHeight="1" x14ac:dyDescent="0.4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21" customHeight="1" x14ac:dyDescent="0.4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21" customHeight="1" x14ac:dyDescent="0.4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21" customHeight="1" x14ac:dyDescent="0.4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  <row r="94" spans="1:13" ht="21" customHeight="1" x14ac:dyDescent="0.4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</row>
    <row r="95" spans="1:13" ht="21" customHeight="1" x14ac:dyDescent="0.4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spans="1:13" ht="21" customHeight="1" x14ac:dyDescent="0.4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21" customHeight="1" x14ac:dyDescent="0.4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8" spans="1:13" ht="21" customHeight="1" x14ac:dyDescent="0.4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</row>
    <row r="99" spans="1:13" ht="21" customHeight="1" x14ac:dyDescent="0.4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21" customHeight="1" x14ac:dyDescent="0.4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ht="21" customHeight="1" x14ac:dyDescent="0.4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21" customHeight="1" x14ac:dyDescent="0.4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21" customHeight="1" x14ac:dyDescent="0.4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ht="21" customHeight="1" x14ac:dyDescent="0.4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21" customHeight="1" x14ac:dyDescent="0.4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21" customHeight="1" x14ac:dyDescent="0.4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21" customHeight="1" x14ac:dyDescent="0.4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21" customHeight="1" x14ac:dyDescent="0.4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21" customHeight="1" x14ac:dyDescent="0.4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21" customHeight="1" x14ac:dyDescent="0.4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21" customHeight="1" x14ac:dyDescent="0.4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21" customHeight="1" x14ac:dyDescent="0.4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21" customHeight="1" x14ac:dyDescent="0.4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21" customHeight="1" x14ac:dyDescent="0.4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21" customHeight="1" x14ac:dyDescent="0.4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21" customHeight="1" x14ac:dyDescent="0.4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21" customHeight="1" x14ac:dyDescent="0.4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21" customHeight="1" x14ac:dyDescent="0.4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21" customHeight="1" x14ac:dyDescent="0.4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21" customHeight="1" x14ac:dyDescent="0.4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21" customHeight="1" x14ac:dyDescent="0.4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21" customHeight="1" x14ac:dyDescent="0.4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21" customHeight="1" x14ac:dyDescent="0.4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21" customHeight="1" x14ac:dyDescent="0.4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21" customHeight="1" x14ac:dyDescent="0.4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21" customHeight="1" x14ac:dyDescent="0.4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1" customHeight="1" x14ac:dyDescent="0.4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21" customHeight="1" x14ac:dyDescent="0.4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21" customHeight="1" x14ac:dyDescent="0.4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21" customHeight="1" x14ac:dyDescent="0.4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21" customHeight="1" x14ac:dyDescent="0.4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21" customHeight="1" x14ac:dyDescent="0.4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21" customHeight="1" x14ac:dyDescent="0.4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21" customHeight="1" x14ac:dyDescent="0.4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21" customHeight="1" x14ac:dyDescent="0.4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21" customHeight="1" x14ac:dyDescent="0.4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21" customHeight="1" x14ac:dyDescent="0.4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21" customHeight="1" x14ac:dyDescent="0.4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21" customHeight="1" x14ac:dyDescent="0.4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21" customHeight="1" x14ac:dyDescent="0.4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21" customHeight="1" x14ac:dyDescent="0.4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21" customHeight="1" x14ac:dyDescent="0.4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21" customHeight="1" x14ac:dyDescent="0.4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21" customHeight="1" x14ac:dyDescent="0.4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21" customHeight="1" x14ac:dyDescent="0.4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21" customHeight="1" x14ac:dyDescent="0.4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21" customHeight="1" x14ac:dyDescent="0.4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1" customHeight="1" x14ac:dyDescent="0.4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21" customHeight="1" x14ac:dyDescent="0.4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21" customHeight="1" x14ac:dyDescent="0.4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21" customHeight="1" x14ac:dyDescent="0.4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21" customHeight="1" x14ac:dyDescent="0.4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21" customHeight="1" x14ac:dyDescent="0.4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21" customHeight="1" x14ac:dyDescent="0.4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21" customHeight="1" x14ac:dyDescent="0.4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21" customHeight="1" x14ac:dyDescent="0.4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21" customHeight="1" x14ac:dyDescent="0.4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21" customHeight="1" x14ac:dyDescent="0.4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21" customHeight="1" x14ac:dyDescent="0.4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21" customHeight="1" x14ac:dyDescent="0.4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21" customHeight="1" x14ac:dyDescent="0.4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21" customHeight="1" x14ac:dyDescent="0.4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21" customHeight="1" x14ac:dyDescent="0.4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21" customHeight="1" x14ac:dyDescent="0.4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21" customHeight="1" x14ac:dyDescent="0.4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21" customHeight="1" x14ac:dyDescent="0.4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21" customHeight="1" x14ac:dyDescent="0.4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21" customHeight="1" x14ac:dyDescent="0.4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21" customHeight="1" x14ac:dyDescent="0.4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21" customHeight="1" x14ac:dyDescent="0.4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21" customHeight="1" x14ac:dyDescent="0.4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21" customHeight="1" x14ac:dyDescent="0.4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21" customHeight="1" x14ac:dyDescent="0.4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21" customHeight="1" x14ac:dyDescent="0.4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21" customHeight="1" x14ac:dyDescent="0.4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21" customHeight="1" x14ac:dyDescent="0.4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21" customHeight="1" x14ac:dyDescent="0.4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21" customHeight="1" x14ac:dyDescent="0.4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21" customHeight="1" x14ac:dyDescent="0.4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21" customHeight="1" x14ac:dyDescent="0.4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21" customHeight="1" x14ac:dyDescent="0.4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21" customHeight="1" x14ac:dyDescent="0.4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21" customHeight="1" x14ac:dyDescent="0.4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21" customHeight="1" x14ac:dyDescent="0.4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21" customHeight="1" x14ac:dyDescent="0.4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21" customHeight="1" x14ac:dyDescent="0.4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21" customHeight="1" x14ac:dyDescent="0.4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21" customHeight="1" x14ac:dyDescent="0.4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21" customHeight="1" x14ac:dyDescent="0.4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21" customHeight="1" x14ac:dyDescent="0.4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21" customHeight="1" x14ac:dyDescent="0.4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21" customHeight="1" x14ac:dyDescent="0.4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21" customHeight="1" x14ac:dyDescent="0.4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21" customHeight="1" x14ac:dyDescent="0.4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21" customHeight="1" x14ac:dyDescent="0.4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21" customHeight="1" x14ac:dyDescent="0.4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3" ht="21" customHeight="1" x14ac:dyDescent="0.4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3" ht="21" customHeight="1" x14ac:dyDescent="0.4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3" ht="21" customHeight="1" x14ac:dyDescent="0.4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3" ht="21" customHeight="1" x14ac:dyDescent="0.4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3" ht="21" customHeight="1" x14ac:dyDescent="0.4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ht="21" customHeight="1" x14ac:dyDescent="0.4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3" ht="21" customHeight="1" x14ac:dyDescent="0.4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3" ht="21" customHeight="1" x14ac:dyDescent="0.4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3" ht="21" customHeight="1" x14ac:dyDescent="0.4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ht="21" customHeight="1" x14ac:dyDescent="0.4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1:13" ht="21" customHeight="1" x14ac:dyDescent="0.4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1" customHeight="1" x14ac:dyDescent="0.4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1:13" ht="21" customHeight="1" x14ac:dyDescent="0.4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</row>
    <row r="210" spans="1:13" ht="21" customHeight="1" x14ac:dyDescent="0.4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</row>
    <row r="211" spans="1:13" ht="21" customHeight="1" x14ac:dyDescent="0.4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</row>
    <row r="212" spans="1:13" ht="21" customHeight="1" x14ac:dyDescent="0.4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</row>
    <row r="213" spans="1:13" ht="21" customHeight="1" x14ac:dyDescent="0.4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</row>
    <row r="214" spans="1:13" ht="21" customHeight="1" x14ac:dyDescent="0.4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</row>
    <row r="215" spans="1:13" ht="21" customHeight="1" x14ac:dyDescent="0.4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</row>
    <row r="216" spans="1:13" ht="21" customHeight="1" x14ac:dyDescent="0.4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</row>
    <row r="217" spans="1:13" ht="21" customHeight="1" x14ac:dyDescent="0.4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3" ht="21" customHeight="1" x14ac:dyDescent="0.4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</row>
    <row r="219" spans="1:13" ht="21" customHeight="1" x14ac:dyDescent="0.4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</row>
    <row r="220" spans="1:13" ht="21" customHeight="1" x14ac:dyDescent="0.4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</row>
    <row r="221" spans="1:13" ht="21" customHeight="1" x14ac:dyDescent="0.4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13" ht="21" customHeight="1" x14ac:dyDescent="0.4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21" customHeight="1" x14ac:dyDescent="0.4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</row>
    <row r="224" spans="1:13" ht="21" customHeight="1" x14ac:dyDescent="0.4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</row>
    <row r="225" spans="1:13" ht="21" customHeight="1" x14ac:dyDescent="0.4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</row>
    <row r="226" spans="1:13" ht="21" customHeight="1" x14ac:dyDescent="0.4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</row>
    <row r="227" spans="1:13" ht="21" customHeight="1" x14ac:dyDescent="0.4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</row>
    <row r="228" spans="1:13" ht="21" customHeight="1" x14ac:dyDescent="0.4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</row>
    <row r="229" spans="1:13" ht="21" customHeight="1" x14ac:dyDescent="0.4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ht="21" customHeight="1" x14ac:dyDescent="0.4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ht="21" customHeight="1" x14ac:dyDescent="0.4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ht="21" customHeight="1" x14ac:dyDescent="0.4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ht="21" customHeight="1" x14ac:dyDescent="0.4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3" ht="21" customHeight="1" x14ac:dyDescent="0.4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ht="21" customHeight="1" x14ac:dyDescent="0.4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1:13" ht="21" customHeight="1" x14ac:dyDescent="0.4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</row>
    <row r="237" spans="1:13" ht="21" customHeight="1" x14ac:dyDescent="0.4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</row>
    <row r="238" spans="1:13" ht="21" customHeight="1" x14ac:dyDescent="0.4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</row>
    <row r="239" spans="1:13" ht="21" customHeight="1" x14ac:dyDescent="0.4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</row>
    <row r="240" spans="1:13" ht="21" customHeight="1" x14ac:dyDescent="0.4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</row>
    <row r="241" spans="1:13" ht="21" customHeight="1" x14ac:dyDescent="0.4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</row>
    <row r="242" spans="1:13" ht="21" customHeight="1" x14ac:dyDescent="0.4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</row>
    <row r="243" spans="1:13" ht="21" customHeight="1" x14ac:dyDescent="0.4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</row>
    <row r="244" spans="1:13" ht="21" customHeight="1" x14ac:dyDescent="0.4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</row>
    <row r="245" spans="1:13" ht="21" customHeight="1" x14ac:dyDescent="0.4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</row>
    <row r="246" spans="1:13" ht="21" customHeight="1" x14ac:dyDescent="0.4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</row>
    <row r="247" spans="1:13" ht="21" customHeight="1" x14ac:dyDescent="0.4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</row>
    <row r="248" spans="1:13" ht="21" customHeight="1" x14ac:dyDescent="0.4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</row>
    <row r="249" spans="1:13" ht="21" customHeight="1" x14ac:dyDescent="0.4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</row>
    <row r="250" spans="1:13" ht="21" customHeight="1" x14ac:dyDescent="0.4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</row>
    <row r="251" spans="1:13" ht="21" customHeight="1" x14ac:dyDescent="0.4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 ht="21" customHeight="1" x14ac:dyDescent="0.4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ht="21" customHeight="1" x14ac:dyDescent="0.4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</row>
    <row r="254" spans="1:13" ht="21" customHeight="1" x14ac:dyDescent="0.4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</row>
    <row r="255" spans="1:13" ht="21" customHeight="1" x14ac:dyDescent="0.4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</row>
    <row r="256" spans="1:13" ht="21" customHeight="1" x14ac:dyDescent="0.4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</row>
    <row r="257" spans="1:13" ht="21" customHeight="1" x14ac:dyDescent="0.4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</row>
    <row r="258" spans="1:13" ht="21" customHeight="1" x14ac:dyDescent="0.4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</row>
    <row r="259" spans="1:13" ht="21" customHeight="1" x14ac:dyDescent="0.4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</row>
    <row r="260" spans="1:13" ht="21" customHeight="1" x14ac:dyDescent="0.4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3" ht="21" customHeight="1" x14ac:dyDescent="0.4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</row>
    <row r="262" spans="1:13" ht="21" customHeight="1" x14ac:dyDescent="0.4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</row>
    <row r="263" spans="1:13" ht="21" customHeight="1" x14ac:dyDescent="0.4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</row>
    <row r="264" spans="1:13" ht="21" customHeight="1" x14ac:dyDescent="0.4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</row>
    <row r="265" spans="1:13" ht="21" customHeight="1" x14ac:dyDescent="0.4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</row>
    <row r="266" spans="1:13" ht="21" customHeight="1" x14ac:dyDescent="0.4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</row>
    <row r="267" spans="1:13" ht="21" customHeight="1" x14ac:dyDescent="0.4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13" ht="21" customHeight="1" x14ac:dyDescent="0.4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13" ht="21" customHeight="1" x14ac:dyDescent="0.4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</row>
    <row r="270" spans="1:13" ht="21" customHeight="1" x14ac:dyDescent="0.4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</row>
    <row r="271" spans="1:13" ht="21" customHeight="1" x14ac:dyDescent="0.4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</row>
    <row r="272" spans="1:13" ht="21" customHeight="1" x14ac:dyDescent="0.4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</row>
    <row r="273" spans="1:13" ht="21" customHeight="1" x14ac:dyDescent="0.4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</row>
    <row r="274" spans="1:13" ht="21" customHeight="1" x14ac:dyDescent="0.4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</row>
    <row r="275" spans="1:13" ht="21" customHeight="1" x14ac:dyDescent="0.4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</row>
    <row r="276" spans="1:13" ht="21" customHeight="1" x14ac:dyDescent="0.4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</row>
    <row r="277" spans="1:13" ht="21" customHeight="1" x14ac:dyDescent="0.4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</row>
    <row r="278" spans="1:13" ht="21" customHeight="1" x14ac:dyDescent="0.4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</row>
    <row r="279" spans="1:13" ht="21" customHeight="1" x14ac:dyDescent="0.4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</row>
    <row r="280" spans="1:13" ht="21" customHeight="1" x14ac:dyDescent="0.4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</row>
    <row r="281" spans="1:13" ht="21" customHeight="1" x14ac:dyDescent="0.4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1:13" ht="21" customHeight="1" x14ac:dyDescent="0.4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1:13" ht="21" customHeight="1" x14ac:dyDescent="0.4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1:13" ht="21" customHeight="1" x14ac:dyDescent="0.4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1:13" ht="21" customHeight="1" x14ac:dyDescent="0.4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1:13" ht="21" customHeight="1" x14ac:dyDescent="0.4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</row>
    <row r="287" spans="1:13" ht="21" customHeight="1" x14ac:dyDescent="0.4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</row>
    <row r="288" spans="1:13" ht="21" customHeight="1" x14ac:dyDescent="0.4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</row>
    <row r="289" spans="1:13" ht="21" customHeight="1" x14ac:dyDescent="0.4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1:13" ht="21" customHeight="1" x14ac:dyDescent="0.4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</row>
    <row r="291" spans="1:13" ht="21" customHeight="1" x14ac:dyDescent="0.4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</row>
    <row r="292" spans="1:13" ht="21" customHeight="1" x14ac:dyDescent="0.4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</row>
    <row r="293" spans="1:13" ht="21" customHeight="1" x14ac:dyDescent="0.4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</row>
    <row r="294" spans="1:13" ht="21" customHeight="1" x14ac:dyDescent="0.4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</row>
    <row r="295" spans="1:13" ht="21" customHeight="1" x14ac:dyDescent="0.4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</row>
    <row r="296" spans="1:13" ht="21" customHeight="1" x14ac:dyDescent="0.4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</row>
    <row r="297" spans="1:13" ht="21" customHeight="1" x14ac:dyDescent="0.4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</row>
    <row r="298" spans="1:13" ht="21" customHeight="1" x14ac:dyDescent="0.4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</row>
    <row r="299" spans="1:13" ht="21" customHeight="1" x14ac:dyDescent="0.4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</row>
    <row r="300" spans="1:13" ht="21" customHeight="1" x14ac:dyDescent="0.4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</row>
    <row r="301" spans="1:13" ht="21" customHeight="1" x14ac:dyDescent="0.4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</row>
    <row r="302" spans="1:13" ht="21" customHeight="1" x14ac:dyDescent="0.4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</row>
    <row r="303" spans="1:13" ht="21" customHeight="1" x14ac:dyDescent="0.4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</row>
    <row r="304" spans="1:13" ht="21" customHeight="1" x14ac:dyDescent="0.4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</row>
    <row r="305" spans="1:13" ht="21" customHeight="1" x14ac:dyDescent="0.4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</row>
    <row r="306" spans="1:13" ht="21" customHeight="1" x14ac:dyDescent="0.4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</row>
    <row r="307" spans="1:13" ht="21" customHeight="1" x14ac:dyDescent="0.4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</row>
    <row r="308" spans="1:13" ht="21" customHeight="1" x14ac:dyDescent="0.4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</row>
    <row r="309" spans="1:13" ht="21" customHeight="1" x14ac:dyDescent="0.4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</row>
    <row r="310" spans="1:13" ht="21" customHeight="1" x14ac:dyDescent="0.4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</row>
    <row r="311" spans="1:13" ht="21" customHeight="1" x14ac:dyDescent="0.4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</row>
    <row r="312" spans="1:13" ht="21" customHeight="1" x14ac:dyDescent="0.4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</row>
    <row r="313" spans="1:13" ht="21" customHeight="1" x14ac:dyDescent="0.4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</row>
    <row r="314" spans="1:13" ht="21" customHeight="1" x14ac:dyDescent="0.4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</row>
    <row r="315" spans="1:13" ht="21" customHeight="1" x14ac:dyDescent="0.4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</row>
    <row r="316" spans="1:13" ht="21" customHeight="1" x14ac:dyDescent="0.4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</row>
    <row r="317" spans="1:13" ht="21" customHeight="1" x14ac:dyDescent="0.4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</row>
    <row r="318" spans="1:13" ht="21" customHeight="1" x14ac:dyDescent="0.4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</row>
    <row r="319" spans="1:13" ht="21" customHeight="1" x14ac:dyDescent="0.4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</row>
    <row r="320" spans="1:13" ht="21" customHeight="1" x14ac:dyDescent="0.4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</row>
    <row r="321" spans="1:13" ht="21" customHeight="1" x14ac:dyDescent="0.4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</row>
    <row r="322" spans="1:13" ht="21" customHeight="1" x14ac:dyDescent="0.4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</row>
    <row r="323" spans="1:13" ht="21" customHeight="1" x14ac:dyDescent="0.4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</row>
    <row r="324" spans="1:13" ht="21" customHeight="1" x14ac:dyDescent="0.4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</row>
    <row r="325" spans="1:13" ht="21" customHeight="1" x14ac:dyDescent="0.4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</row>
    <row r="326" spans="1:13" ht="21" customHeight="1" x14ac:dyDescent="0.4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</row>
    <row r="327" spans="1:13" ht="21" customHeight="1" x14ac:dyDescent="0.4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</row>
    <row r="328" spans="1:13" ht="21" customHeight="1" x14ac:dyDescent="0.4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</row>
    <row r="329" spans="1:13" ht="21" customHeight="1" x14ac:dyDescent="0.4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</row>
    <row r="330" spans="1:13" ht="21" customHeight="1" x14ac:dyDescent="0.4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</row>
    <row r="331" spans="1:13" ht="21" customHeight="1" x14ac:dyDescent="0.4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</row>
    <row r="332" spans="1:13" ht="21" customHeight="1" x14ac:dyDescent="0.4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</row>
    <row r="333" spans="1:13" ht="21" customHeight="1" x14ac:dyDescent="0.4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 ht="21" customHeight="1" x14ac:dyDescent="0.4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</row>
    <row r="335" spans="1:13" ht="21" customHeight="1" x14ac:dyDescent="0.4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</row>
    <row r="336" spans="1:13" ht="21" customHeight="1" x14ac:dyDescent="0.4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</row>
    <row r="337" spans="1:13" ht="21" customHeight="1" x14ac:dyDescent="0.4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</row>
    <row r="338" spans="1:13" ht="21" customHeight="1" x14ac:dyDescent="0.4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</row>
    <row r="339" spans="1:13" ht="21" customHeight="1" x14ac:dyDescent="0.4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</row>
    <row r="340" spans="1:13" ht="21" customHeight="1" x14ac:dyDescent="0.4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</row>
    <row r="341" spans="1:13" ht="21" customHeight="1" x14ac:dyDescent="0.4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</row>
    <row r="342" spans="1:13" ht="21" customHeight="1" x14ac:dyDescent="0.4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</row>
    <row r="343" spans="1:13" ht="21" customHeight="1" x14ac:dyDescent="0.4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</row>
    <row r="344" spans="1:13" ht="21" customHeight="1" x14ac:dyDescent="0.4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</row>
    <row r="345" spans="1:13" ht="21" customHeight="1" x14ac:dyDescent="0.4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</row>
    <row r="346" spans="1:13" ht="21" customHeight="1" x14ac:dyDescent="0.4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</row>
    <row r="347" spans="1:13" ht="21" customHeight="1" x14ac:dyDescent="0.4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</row>
    <row r="348" spans="1:13" ht="21" customHeight="1" x14ac:dyDescent="0.4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</row>
    <row r="349" spans="1:13" ht="21" customHeight="1" x14ac:dyDescent="0.4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</row>
    <row r="350" spans="1:13" ht="21" customHeight="1" x14ac:dyDescent="0.4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</row>
    <row r="351" spans="1:13" ht="21" customHeight="1" x14ac:dyDescent="0.4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</row>
    <row r="352" spans="1:13" ht="21" customHeight="1" x14ac:dyDescent="0.4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</row>
    <row r="353" spans="1:13" ht="21" customHeight="1" x14ac:dyDescent="0.4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</row>
    <row r="354" spans="1:13" ht="21" customHeight="1" x14ac:dyDescent="0.4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</row>
    <row r="355" spans="1:13" ht="21" customHeight="1" x14ac:dyDescent="0.4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</row>
    <row r="356" spans="1:13" ht="21" customHeight="1" x14ac:dyDescent="0.4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</row>
    <row r="357" spans="1:13" ht="21" customHeight="1" x14ac:dyDescent="0.4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</row>
    <row r="358" spans="1:13" ht="21" customHeight="1" x14ac:dyDescent="0.4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</row>
    <row r="359" spans="1:13" ht="21" customHeight="1" x14ac:dyDescent="0.4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</row>
    <row r="360" spans="1:13" ht="21" customHeight="1" x14ac:dyDescent="0.4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</row>
    <row r="361" spans="1:13" ht="21" customHeight="1" x14ac:dyDescent="0.4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</row>
    <row r="362" spans="1:13" ht="21" customHeight="1" x14ac:dyDescent="0.4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</row>
    <row r="363" spans="1:13" ht="21" customHeight="1" x14ac:dyDescent="0.4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</row>
    <row r="364" spans="1:13" ht="21" customHeight="1" x14ac:dyDescent="0.4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</row>
    <row r="365" spans="1:13" ht="21" customHeight="1" x14ac:dyDescent="0.4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</row>
    <row r="366" spans="1:13" ht="21" customHeight="1" x14ac:dyDescent="0.4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 ht="21" customHeight="1" x14ac:dyDescent="0.4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</row>
    <row r="368" spans="1:13" ht="21" customHeight="1" x14ac:dyDescent="0.4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</row>
    <row r="369" spans="1:13" ht="21" customHeight="1" x14ac:dyDescent="0.4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</row>
    <row r="370" spans="1:13" ht="21" customHeight="1" x14ac:dyDescent="0.4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</row>
    <row r="371" spans="1:13" ht="21" customHeight="1" x14ac:dyDescent="0.4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</row>
    <row r="372" spans="1:13" ht="21" customHeight="1" x14ac:dyDescent="0.4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</row>
    <row r="373" spans="1:13" ht="21" customHeight="1" x14ac:dyDescent="0.4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</row>
    <row r="374" spans="1:13" ht="21" customHeight="1" x14ac:dyDescent="0.4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</row>
    <row r="375" spans="1:13" ht="21" customHeight="1" x14ac:dyDescent="0.4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</row>
    <row r="376" spans="1:13" ht="21" customHeight="1" x14ac:dyDescent="0.4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</row>
    <row r="377" spans="1:13" ht="21" customHeight="1" x14ac:dyDescent="0.4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</row>
    <row r="378" spans="1:13" ht="21" customHeight="1" x14ac:dyDescent="0.4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</row>
    <row r="379" spans="1:13" ht="21" customHeight="1" x14ac:dyDescent="0.4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</row>
    <row r="380" spans="1:13" ht="21" customHeight="1" x14ac:dyDescent="0.4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</row>
    <row r="381" spans="1:13" ht="21" customHeight="1" x14ac:dyDescent="0.4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</row>
    <row r="382" spans="1:13" ht="21" customHeight="1" x14ac:dyDescent="0.4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</row>
    <row r="383" spans="1:13" ht="21" customHeight="1" x14ac:dyDescent="0.4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</row>
    <row r="384" spans="1:13" ht="21" customHeight="1" x14ac:dyDescent="0.4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</row>
    <row r="385" spans="1:13" ht="21" customHeight="1" x14ac:dyDescent="0.4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</row>
    <row r="386" spans="1:13" ht="21" customHeight="1" x14ac:dyDescent="0.4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</row>
    <row r="387" spans="1:13" ht="21" customHeight="1" x14ac:dyDescent="0.4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</row>
    <row r="388" spans="1:13" ht="21" customHeight="1" x14ac:dyDescent="0.4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</row>
    <row r="389" spans="1:13" ht="21" customHeight="1" x14ac:dyDescent="0.4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</row>
    <row r="390" spans="1:13" ht="21" customHeight="1" x14ac:dyDescent="0.4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</row>
    <row r="391" spans="1:13" ht="21" customHeight="1" x14ac:dyDescent="0.4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</row>
    <row r="392" spans="1:13" ht="21" customHeight="1" x14ac:dyDescent="0.4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</row>
    <row r="393" spans="1:13" ht="21" customHeight="1" x14ac:dyDescent="0.4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</row>
    <row r="394" spans="1:13" ht="21" customHeight="1" x14ac:dyDescent="0.4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</row>
    <row r="395" spans="1:13" ht="21" customHeight="1" x14ac:dyDescent="0.4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</row>
    <row r="396" spans="1:13" ht="21" customHeight="1" x14ac:dyDescent="0.4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1" customHeight="1" x14ac:dyDescent="0.4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</row>
    <row r="398" spans="1:13" ht="21" customHeight="1" x14ac:dyDescent="0.4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13" ht="21" customHeight="1" x14ac:dyDescent="0.4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 ht="21" customHeight="1" x14ac:dyDescent="0.4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ht="21" customHeight="1" x14ac:dyDescent="0.4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ht="21" customHeight="1" x14ac:dyDescent="0.4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ht="21" customHeight="1" x14ac:dyDescent="0.4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ht="21" customHeight="1" x14ac:dyDescent="0.4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ht="21" customHeight="1" x14ac:dyDescent="0.4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ht="21" customHeight="1" x14ac:dyDescent="0.4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ht="21" customHeight="1" x14ac:dyDescent="0.4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ht="21" customHeight="1" x14ac:dyDescent="0.4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ht="21" customHeight="1" x14ac:dyDescent="0.4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ht="21" customHeight="1" x14ac:dyDescent="0.4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ht="21" customHeight="1" x14ac:dyDescent="0.4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ht="21" customHeight="1" x14ac:dyDescent="0.4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ht="21" customHeight="1" x14ac:dyDescent="0.4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ht="21" customHeight="1" x14ac:dyDescent="0.4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ht="21" customHeight="1" x14ac:dyDescent="0.4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ht="21" customHeight="1" x14ac:dyDescent="0.4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ht="21" customHeight="1" x14ac:dyDescent="0.4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ht="21" customHeight="1" x14ac:dyDescent="0.4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ht="21" customHeight="1" x14ac:dyDescent="0.4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ht="21" customHeight="1" x14ac:dyDescent="0.4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ht="21" customHeight="1" x14ac:dyDescent="0.4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ht="21" customHeight="1" x14ac:dyDescent="0.4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ht="21" customHeight="1" x14ac:dyDescent="0.4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ht="21" customHeight="1" x14ac:dyDescent="0.4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ht="21" customHeight="1" x14ac:dyDescent="0.4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ht="21" customHeight="1" x14ac:dyDescent="0.4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ht="21" customHeight="1" x14ac:dyDescent="0.4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ht="21" customHeight="1" x14ac:dyDescent="0.4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ht="21" customHeight="1" x14ac:dyDescent="0.4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</row>
    <row r="430" spans="1:13" ht="21" customHeight="1" x14ac:dyDescent="0.4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</row>
    <row r="431" spans="1:13" ht="21" customHeight="1" x14ac:dyDescent="0.4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</row>
    <row r="432" spans="1:13" ht="21" customHeight="1" x14ac:dyDescent="0.4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1:13" ht="21" customHeight="1" x14ac:dyDescent="0.4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</row>
    <row r="434" spans="1:13" ht="21" customHeight="1" x14ac:dyDescent="0.4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</row>
    <row r="435" spans="1:13" ht="21" customHeight="1" x14ac:dyDescent="0.4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</row>
    <row r="436" spans="1:13" ht="21" customHeight="1" x14ac:dyDescent="0.4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1" customHeight="1" x14ac:dyDescent="0.4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</row>
    <row r="438" spans="1:13" ht="21" customHeight="1" x14ac:dyDescent="0.4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</row>
    <row r="439" spans="1:13" ht="21" customHeight="1" x14ac:dyDescent="0.4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</row>
    <row r="440" spans="1:13" ht="21" customHeight="1" x14ac:dyDescent="0.4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13" ht="21" customHeight="1" x14ac:dyDescent="0.4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13" ht="21" customHeight="1" x14ac:dyDescent="0.4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13" ht="21" customHeight="1" x14ac:dyDescent="0.4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13" ht="21" customHeight="1" x14ac:dyDescent="0.4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13" ht="21" customHeight="1" x14ac:dyDescent="0.4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13" ht="21" customHeight="1" x14ac:dyDescent="0.4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13" ht="21" customHeight="1" x14ac:dyDescent="0.4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13" ht="21" customHeight="1" x14ac:dyDescent="0.4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ht="21" customHeight="1" x14ac:dyDescent="0.4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ht="21" customHeight="1" x14ac:dyDescent="0.4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ht="21" customHeight="1" x14ac:dyDescent="0.4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ht="21" customHeight="1" x14ac:dyDescent="0.4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ht="21" customHeight="1" x14ac:dyDescent="0.4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ht="21" customHeight="1" x14ac:dyDescent="0.4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ht="21" customHeight="1" x14ac:dyDescent="0.4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ht="21" customHeight="1" x14ac:dyDescent="0.4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ht="21" customHeight="1" x14ac:dyDescent="0.4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ht="21" customHeight="1" x14ac:dyDescent="0.4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ht="21" customHeight="1" x14ac:dyDescent="0.4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ht="21" customHeight="1" x14ac:dyDescent="0.4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</row>
    <row r="461" spans="1:13" ht="21" customHeight="1" x14ac:dyDescent="0.4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1:13" ht="21" customHeight="1" x14ac:dyDescent="0.4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</row>
    <row r="463" spans="1:13" ht="21" customHeight="1" x14ac:dyDescent="0.4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</row>
    <row r="464" spans="1:13" ht="21" customHeight="1" x14ac:dyDescent="0.4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</row>
    <row r="465" spans="1:13" ht="21" customHeight="1" x14ac:dyDescent="0.4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3" ht="21" customHeight="1" x14ac:dyDescent="0.4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</row>
    <row r="467" spans="1:13" ht="21" customHeight="1" x14ac:dyDescent="0.4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</row>
    <row r="468" spans="1:13" ht="21" customHeight="1" x14ac:dyDescent="0.4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</row>
    <row r="469" spans="1:13" ht="21" customHeight="1" x14ac:dyDescent="0.4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</row>
    <row r="470" spans="1:13" ht="21" customHeight="1" x14ac:dyDescent="0.4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</row>
    <row r="471" spans="1:13" ht="21" customHeight="1" x14ac:dyDescent="0.4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</row>
    <row r="472" spans="1:13" ht="21" customHeight="1" x14ac:dyDescent="0.4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3" ht="21" customHeight="1" x14ac:dyDescent="0.4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</row>
    <row r="474" spans="1:13" ht="21" customHeight="1" x14ac:dyDescent="0.4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</row>
    <row r="475" spans="1:13" ht="21" customHeight="1" x14ac:dyDescent="0.4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</row>
    <row r="476" spans="1:13" ht="21" customHeight="1" x14ac:dyDescent="0.4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1" customHeight="1" x14ac:dyDescent="0.4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1" customHeight="1" x14ac:dyDescent="0.4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</row>
    <row r="479" spans="1:13" ht="21" customHeight="1" x14ac:dyDescent="0.4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</row>
    <row r="480" spans="1:13" ht="21" customHeight="1" x14ac:dyDescent="0.4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</row>
    <row r="481" spans="1:13" ht="21" customHeight="1" x14ac:dyDescent="0.4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</row>
    <row r="482" spans="1:13" ht="21" customHeight="1" x14ac:dyDescent="0.4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</row>
    <row r="483" spans="1:13" ht="21" customHeight="1" x14ac:dyDescent="0.4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</row>
    <row r="484" spans="1:13" ht="21" customHeight="1" x14ac:dyDescent="0.4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</row>
    <row r="485" spans="1:13" ht="21" customHeight="1" x14ac:dyDescent="0.4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</row>
    <row r="486" spans="1:13" ht="21" customHeight="1" x14ac:dyDescent="0.4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</row>
    <row r="487" spans="1:13" ht="21" customHeight="1" x14ac:dyDescent="0.4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</row>
    <row r="488" spans="1:13" ht="21" customHeight="1" x14ac:dyDescent="0.4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</row>
    <row r="489" spans="1:13" ht="21" customHeight="1" x14ac:dyDescent="0.4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13" ht="21" customHeight="1" x14ac:dyDescent="0.4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</row>
    <row r="491" spans="1:13" ht="21" customHeight="1" x14ac:dyDescent="0.4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</row>
    <row r="492" spans="1:13" ht="21" customHeight="1" x14ac:dyDescent="0.4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</row>
    <row r="493" spans="1:13" ht="21" customHeight="1" x14ac:dyDescent="0.4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</row>
    <row r="494" spans="1:13" ht="21" customHeight="1" x14ac:dyDescent="0.4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13" ht="21" customHeight="1" x14ac:dyDescent="0.4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1:13" ht="21" customHeight="1" x14ac:dyDescent="0.4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</row>
    <row r="497" spans="1:13" ht="21" customHeight="1" x14ac:dyDescent="0.4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1" customHeight="1" x14ac:dyDescent="0.4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</row>
    <row r="499" spans="1:13" ht="21" customHeight="1" x14ac:dyDescent="0.4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</row>
    <row r="500" spans="1:13" ht="21" customHeight="1" x14ac:dyDescent="0.4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</row>
  </sheetData>
  <mergeCells count="6">
    <mergeCell ref="A4:B4"/>
    <mergeCell ref="A3:B3"/>
    <mergeCell ref="A8:B8"/>
    <mergeCell ref="A7:B7"/>
    <mergeCell ref="A6:B6"/>
    <mergeCell ref="A5:B5"/>
  </mergeCells>
  <conditionalFormatting sqref="C4:C8">
    <cfRule type="cellIs" dxfId="3" priority="1" operator="greaterThan">
      <formula>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workbookViewId="0">
      <selection activeCell="L14" sqref="L14"/>
    </sheetView>
  </sheetViews>
  <sheetFormatPr defaultColWidth="17.25" defaultRowHeight="15" customHeight="1" x14ac:dyDescent="0.2"/>
  <cols>
    <col min="1" max="1" width="60.375" customWidth="1"/>
    <col min="2" max="2" width="15.625" customWidth="1"/>
    <col min="3" max="3" width="16" customWidth="1"/>
    <col min="4" max="4" width="2.25" hidden="1" customWidth="1"/>
    <col min="5" max="13" width="9" customWidth="1"/>
  </cols>
  <sheetData>
    <row r="1" spans="1:13" ht="21" customHeight="1" x14ac:dyDescent="0.45">
      <c r="A1" s="137" t="s">
        <v>210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1" customHeight="1" x14ac:dyDescent="0.4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1" customHeight="1" x14ac:dyDescent="0.45">
      <c r="A3" s="205" t="s">
        <v>149</v>
      </c>
      <c r="B3" s="160"/>
      <c r="C3" s="101" t="s">
        <v>105</v>
      </c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41.25" customHeight="1" x14ac:dyDescent="0.45">
      <c r="A4" s="201" t="s">
        <v>211</v>
      </c>
      <c r="B4" s="160"/>
      <c r="C4" s="126">
        <f>cds3.3!D20</f>
        <v>13.8</v>
      </c>
      <c r="D4" s="62">
        <f>IF(C4&gt;=20,1,0)</f>
        <v>0</v>
      </c>
      <c r="E4" s="41"/>
      <c r="F4" s="41"/>
      <c r="G4" s="41"/>
      <c r="H4" s="41"/>
      <c r="I4" s="41"/>
      <c r="J4" s="41"/>
      <c r="K4" s="41"/>
      <c r="L4" s="41"/>
      <c r="M4" s="41"/>
    </row>
    <row r="5" spans="1:13" ht="44.25" customHeight="1" x14ac:dyDescent="0.45">
      <c r="A5" s="201" t="s">
        <v>212</v>
      </c>
      <c r="B5" s="160"/>
      <c r="C5" s="24">
        <f>cds3.3!E20</f>
        <v>0</v>
      </c>
      <c r="D5" s="62">
        <f>IF(C5&gt;=1,1,0)</f>
        <v>0</v>
      </c>
      <c r="E5" s="41"/>
      <c r="F5" s="41"/>
      <c r="G5" s="41"/>
      <c r="H5" s="41"/>
      <c r="I5" s="41"/>
      <c r="J5" s="41"/>
      <c r="K5" s="41"/>
      <c r="L5" s="41"/>
      <c r="M5" s="41"/>
    </row>
    <row r="6" spans="1:13" ht="63" customHeight="1" x14ac:dyDescent="0.45">
      <c r="A6" s="201" t="s">
        <v>213</v>
      </c>
      <c r="B6" s="160"/>
      <c r="C6" s="126">
        <f>cds3.3!I20</f>
        <v>0</v>
      </c>
      <c r="D6" s="62">
        <f t="shared" ref="D6:D7" si="0">IF(C6&gt;=80,1,0)</f>
        <v>0</v>
      </c>
      <c r="E6" s="41"/>
      <c r="F6" s="41"/>
      <c r="G6" s="41"/>
      <c r="H6" s="41"/>
      <c r="I6" s="41"/>
      <c r="J6" s="41"/>
      <c r="K6" s="41"/>
      <c r="L6" s="41"/>
      <c r="M6" s="41"/>
    </row>
    <row r="7" spans="1:13" ht="63.75" customHeight="1" x14ac:dyDescent="0.45">
      <c r="A7" s="201" t="s">
        <v>214</v>
      </c>
      <c r="B7" s="160"/>
      <c r="C7" s="126">
        <f>cds3.3!L20</f>
        <v>0</v>
      </c>
      <c r="D7" s="62">
        <f t="shared" si="0"/>
        <v>0</v>
      </c>
      <c r="E7" s="41"/>
      <c r="F7" s="41"/>
      <c r="G7" s="41"/>
      <c r="H7" s="41"/>
      <c r="I7" s="41"/>
      <c r="J7" s="41"/>
      <c r="K7" s="41"/>
      <c r="L7" s="41"/>
      <c r="M7" s="41"/>
    </row>
    <row r="8" spans="1:13" ht="45.75" customHeight="1" x14ac:dyDescent="0.45">
      <c r="A8" s="201" t="s">
        <v>215</v>
      </c>
      <c r="B8" s="160"/>
      <c r="C8" s="126">
        <f>cds3.3!N20</f>
        <v>0</v>
      </c>
      <c r="D8" s="62">
        <f>IF(C8&gt;=5,1,0)</f>
        <v>0</v>
      </c>
      <c r="E8" s="41"/>
      <c r="F8" s="41"/>
      <c r="G8" s="41"/>
      <c r="H8" s="41"/>
      <c r="I8" s="41"/>
      <c r="J8" s="41"/>
      <c r="K8" s="41"/>
      <c r="L8" s="41"/>
      <c r="M8" s="41"/>
    </row>
    <row r="9" spans="1:13" ht="21" customHeight="1" x14ac:dyDescent="0.45">
      <c r="A9" s="40"/>
      <c r="B9" s="41"/>
      <c r="C9" s="41"/>
      <c r="D9" s="41">
        <f>SUM(D4:D8)</f>
        <v>0</v>
      </c>
      <c r="E9" s="41"/>
      <c r="F9" s="41"/>
      <c r="G9" s="41"/>
      <c r="H9" s="41"/>
      <c r="I9" s="41"/>
      <c r="J9" s="41"/>
      <c r="K9" s="41"/>
      <c r="L9" s="41"/>
      <c r="M9" s="41"/>
    </row>
    <row r="10" spans="1:13" ht="21" customHeight="1" x14ac:dyDescent="0.45">
      <c r="A10" s="40" t="s">
        <v>99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21" customHeight="1" x14ac:dyDescent="0.45">
      <c r="A11" s="101" t="s">
        <v>112</v>
      </c>
      <c r="B11" s="101" t="s">
        <v>113</v>
      </c>
      <c r="C11" s="101" t="s">
        <v>99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21" customHeight="1" x14ac:dyDescent="0.45">
      <c r="A12" s="112" t="s">
        <v>162</v>
      </c>
      <c r="B12" s="29" t="s">
        <v>115</v>
      </c>
      <c r="C12" s="29" t="s">
        <v>116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21" customHeight="1" x14ac:dyDescent="0.45">
      <c r="A13" s="112" t="s">
        <v>163</v>
      </c>
      <c r="B13" s="29" t="s">
        <v>118</v>
      </c>
      <c r="C13" s="29" t="s">
        <v>119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21" customHeight="1" x14ac:dyDescent="0.45">
      <c r="A14" s="112" t="s">
        <v>164</v>
      </c>
      <c r="B14" s="29" t="s">
        <v>121</v>
      </c>
      <c r="C14" s="29" t="s">
        <v>122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1" customHeight="1" x14ac:dyDescent="0.45">
      <c r="A15" s="112" t="s">
        <v>165</v>
      </c>
      <c r="B15" s="29" t="s">
        <v>124</v>
      </c>
      <c r="C15" s="29" t="s">
        <v>125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21" customHeight="1" x14ac:dyDescent="0.45">
      <c r="A16" s="112" t="s">
        <v>166</v>
      </c>
      <c r="B16" s="29" t="s">
        <v>127</v>
      </c>
      <c r="C16" s="29" t="s">
        <v>128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21" customHeight="1" x14ac:dyDescent="0.4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21" customHeight="1" x14ac:dyDescent="0.45">
      <c r="A18" s="84" t="s">
        <v>129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21" customHeight="1" x14ac:dyDescent="0.45">
      <c r="A19" s="101" t="s">
        <v>112</v>
      </c>
      <c r="B19" s="101" t="s">
        <v>113</v>
      </c>
      <c r="C19" s="101" t="s">
        <v>99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21" customHeight="1" x14ac:dyDescent="0.45">
      <c r="A20" s="123">
        <f>IF(D9=5,A12,IF(D9=4,A13,IF(D9=3,A14,IF(D9=2,A15,IF(D9=1,A16,0)))))</f>
        <v>0</v>
      </c>
      <c r="B20" s="29">
        <f>D9</f>
        <v>0</v>
      </c>
      <c r="C20" s="29" t="str">
        <f>IF(B21=5,"ดีมาก",IF(B21=4,"ดี",IF(B21=3,"พอใช้",IF(B21=2,"ต้องปรับปรุง",IF(B21=1,"ต้องปรับปรุงเร่งด่วน","ไม่มีผลการดำเนินงาน")))))</f>
        <v>ไม่มีผลการดำเนินงาน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21" customHeight="1" x14ac:dyDescent="0.4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21" customHeight="1" x14ac:dyDescent="0.4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21" customHeight="1" x14ac:dyDescent="0.4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21" customHeight="1" x14ac:dyDescent="0.4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21" customHeight="1" x14ac:dyDescent="0.4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21" customHeight="1" x14ac:dyDescent="0.4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21" customHeight="1" x14ac:dyDescent="0.4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21" customHeight="1" x14ac:dyDescent="0.4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21" customHeight="1" x14ac:dyDescent="0.4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21" customHeight="1" x14ac:dyDescent="0.4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21" customHeight="1" x14ac:dyDescent="0.4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21" customHeight="1" x14ac:dyDescent="0.4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21" customHeight="1" x14ac:dyDescent="0.4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21" customHeight="1" x14ac:dyDescent="0.4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21" customHeight="1" x14ac:dyDescent="0.4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21" customHeight="1" x14ac:dyDescent="0.4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21" customHeight="1" x14ac:dyDescent="0.4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21" customHeight="1" x14ac:dyDescent="0.4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21" customHeight="1" x14ac:dyDescent="0.4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21" customHeight="1" x14ac:dyDescent="0.4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21" customHeight="1" x14ac:dyDescent="0.4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21" customHeight="1" x14ac:dyDescent="0.4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21" customHeight="1" x14ac:dyDescent="0.4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21" customHeight="1" x14ac:dyDescent="0.4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21" customHeight="1" x14ac:dyDescent="0.4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21" customHeight="1" x14ac:dyDescent="0.4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1" customHeight="1" x14ac:dyDescent="0.4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21" customHeight="1" x14ac:dyDescent="0.4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21" customHeight="1" x14ac:dyDescent="0.4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21" customHeight="1" x14ac:dyDescent="0.4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21" customHeight="1" x14ac:dyDescent="0.4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21" customHeight="1" x14ac:dyDescent="0.4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21" customHeight="1" x14ac:dyDescent="0.4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21" customHeight="1" x14ac:dyDescent="0.4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21" customHeight="1" x14ac:dyDescent="0.4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21" customHeight="1" x14ac:dyDescent="0.4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21" customHeight="1" x14ac:dyDescent="0.4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1" customHeight="1" x14ac:dyDescent="0.4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21" customHeight="1" x14ac:dyDescent="0.4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21" customHeight="1" x14ac:dyDescent="0.4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21" customHeight="1" x14ac:dyDescent="0.4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21" customHeight="1" x14ac:dyDescent="0.4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21" customHeight="1" x14ac:dyDescent="0.4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21" customHeight="1" x14ac:dyDescent="0.4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21" customHeight="1" x14ac:dyDescent="0.4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21" customHeight="1" x14ac:dyDescent="0.4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1" customHeight="1" x14ac:dyDescent="0.4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21" customHeight="1" x14ac:dyDescent="0.4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21" customHeight="1" x14ac:dyDescent="0.4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21" customHeight="1" x14ac:dyDescent="0.4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21" customHeight="1" x14ac:dyDescent="0.4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21" customHeight="1" x14ac:dyDescent="0.4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21" customHeight="1" x14ac:dyDescent="0.4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21" customHeight="1" x14ac:dyDescent="0.4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21" customHeight="1" x14ac:dyDescent="0.4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21" customHeight="1" x14ac:dyDescent="0.4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21" customHeight="1" x14ac:dyDescent="0.4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21" customHeight="1" x14ac:dyDescent="0.4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21" customHeight="1" x14ac:dyDescent="0.4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21" customHeight="1" x14ac:dyDescent="0.4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21" customHeight="1" x14ac:dyDescent="0.4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21" customHeight="1" x14ac:dyDescent="0.4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21" customHeight="1" x14ac:dyDescent="0.4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21" customHeight="1" x14ac:dyDescent="0.4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21" customHeight="1" x14ac:dyDescent="0.4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21" customHeight="1" x14ac:dyDescent="0.4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21" customHeight="1" x14ac:dyDescent="0.4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ht="21" customHeight="1" x14ac:dyDescent="0.4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ht="21" customHeight="1" x14ac:dyDescent="0.4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21" customHeight="1" x14ac:dyDescent="0.4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21" customHeight="1" x14ac:dyDescent="0.4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21" customHeight="1" x14ac:dyDescent="0.4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21" customHeight="1" x14ac:dyDescent="0.4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  <row r="94" spans="1:13" ht="21" customHeight="1" x14ac:dyDescent="0.4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</row>
    <row r="95" spans="1:13" ht="21" customHeight="1" x14ac:dyDescent="0.4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spans="1:13" ht="21" customHeight="1" x14ac:dyDescent="0.4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21" customHeight="1" x14ac:dyDescent="0.4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8" spans="1:13" ht="21" customHeight="1" x14ac:dyDescent="0.4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</row>
    <row r="99" spans="1:13" ht="21" customHeight="1" x14ac:dyDescent="0.4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21" customHeight="1" x14ac:dyDescent="0.4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ht="21" customHeight="1" x14ac:dyDescent="0.4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21" customHeight="1" x14ac:dyDescent="0.4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21" customHeight="1" x14ac:dyDescent="0.4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ht="21" customHeight="1" x14ac:dyDescent="0.4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21" customHeight="1" x14ac:dyDescent="0.4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21" customHeight="1" x14ac:dyDescent="0.4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21" customHeight="1" x14ac:dyDescent="0.4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21" customHeight="1" x14ac:dyDescent="0.4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21" customHeight="1" x14ac:dyDescent="0.4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21" customHeight="1" x14ac:dyDescent="0.4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21" customHeight="1" x14ac:dyDescent="0.4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21" customHeight="1" x14ac:dyDescent="0.4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21" customHeight="1" x14ac:dyDescent="0.4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21" customHeight="1" x14ac:dyDescent="0.4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21" customHeight="1" x14ac:dyDescent="0.4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21" customHeight="1" x14ac:dyDescent="0.4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21" customHeight="1" x14ac:dyDescent="0.4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21" customHeight="1" x14ac:dyDescent="0.4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21" customHeight="1" x14ac:dyDescent="0.4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21" customHeight="1" x14ac:dyDescent="0.4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21" customHeight="1" x14ac:dyDescent="0.4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21" customHeight="1" x14ac:dyDescent="0.4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21" customHeight="1" x14ac:dyDescent="0.4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21" customHeight="1" x14ac:dyDescent="0.4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21" customHeight="1" x14ac:dyDescent="0.4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21" customHeight="1" x14ac:dyDescent="0.4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1" customHeight="1" x14ac:dyDescent="0.4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21" customHeight="1" x14ac:dyDescent="0.4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21" customHeight="1" x14ac:dyDescent="0.4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21" customHeight="1" x14ac:dyDescent="0.4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21" customHeight="1" x14ac:dyDescent="0.4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21" customHeight="1" x14ac:dyDescent="0.4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21" customHeight="1" x14ac:dyDescent="0.4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21" customHeight="1" x14ac:dyDescent="0.4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21" customHeight="1" x14ac:dyDescent="0.4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21" customHeight="1" x14ac:dyDescent="0.4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21" customHeight="1" x14ac:dyDescent="0.4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21" customHeight="1" x14ac:dyDescent="0.4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21" customHeight="1" x14ac:dyDescent="0.4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21" customHeight="1" x14ac:dyDescent="0.4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21" customHeight="1" x14ac:dyDescent="0.4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21" customHeight="1" x14ac:dyDescent="0.4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21" customHeight="1" x14ac:dyDescent="0.4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21" customHeight="1" x14ac:dyDescent="0.4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21" customHeight="1" x14ac:dyDescent="0.4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21" customHeight="1" x14ac:dyDescent="0.4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21" customHeight="1" x14ac:dyDescent="0.4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1" customHeight="1" x14ac:dyDescent="0.4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21" customHeight="1" x14ac:dyDescent="0.4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21" customHeight="1" x14ac:dyDescent="0.4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21" customHeight="1" x14ac:dyDescent="0.4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21" customHeight="1" x14ac:dyDescent="0.4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21" customHeight="1" x14ac:dyDescent="0.4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21" customHeight="1" x14ac:dyDescent="0.4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21" customHeight="1" x14ac:dyDescent="0.4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21" customHeight="1" x14ac:dyDescent="0.4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21" customHeight="1" x14ac:dyDescent="0.4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21" customHeight="1" x14ac:dyDescent="0.4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21" customHeight="1" x14ac:dyDescent="0.4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21" customHeight="1" x14ac:dyDescent="0.4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21" customHeight="1" x14ac:dyDescent="0.4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21" customHeight="1" x14ac:dyDescent="0.4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21" customHeight="1" x14ac:dyDescent="0.4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21" customHeight="1" x14ac:dyDescent="0.4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21" customHeight="1" x14ac:dyDescent="0.4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21" customHeight="1" x14ac:dyDescent="0.4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21" customHeight="1" x14ac:dyDescent="0.4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21" customHeight="1" x14ac:dyDescent="0.4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21" customHeight="1" x14ac:dyDescent="0.4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21" customHeight="1" x14ac:dyDescent="0.4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21" customHeight="1" x14ac:dyDescent="0.4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21" customHeight="1" x14ac:dyDescent="0.4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21" customHeight="1" x14ac:dyDescent="0.4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21" customHeight="1" x14ac:dyDescent="0.4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21" customHeight="1" x14ac:dyDescent="0.4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21" customHeight="1" x14ac:dyDescent="0.4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21" customHeight="1" x14ac:dyDescent="0.4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21" customHeight="1" x14ac:dyDescent="0.4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21" customHeight="1" x14ac:dyDescent="0.4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21" customHeight="1" x14ac:dyDescent="0.4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21" customHeight="1" x14ac:dyDescent="0.4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21" customHeight="1" x14ac:dyDescent="0.4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21" customHeight="1" x14ac:dyDescent="0.4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21" customHeight="1" x14ac:dyDescent="0.4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21" customHeight="1" x14ac:dyDescent="0.4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21" customHeight="1" x14ac:dyDescent="0.4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21" customHeight="1" x14ac:dyDescent="0.4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21" customHeight="1" x14ac:dyDescent="0.4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21" customHeight="1" x14ac:dyDescent="0.4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21" customHeight="1" x14ac:dyDescent="0.4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21" customHeight="1" x14ac:dyDescent="0.4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21" customHeight="1" x14ac:dyDescent="0.4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21" customHeight="1" x14ac:dyDescent="0.4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21" customHeight="1" x14ac:dyDescent="0.4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21" customHeight="1" x14ac:dyDescent="0.4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21" customHeight="1" x14ac:dyDescent="0.4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3" ht="21" customHeight="1" x14ac:dyDescent="0.4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3" ht="21" customHeight="1" x14ac:dyDescent="0.4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3" ht="21" customHeight="1" x14ac:dyDescent="0.4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3" ht="21" customHeight="1" x14ac:dyDescent="0.4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3" ht="21" customHeight="1" x14ac:dyDescent="0.4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ht="21" customHeight="1" x14ac:dyDescent="0.4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3" ht="21" customHeight="1" x14ac:dyDescent="0.4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3" ht="21" customHeight="1" x14ac:dyDescent="0.4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3" ht="21" customHeight="1" x14ac:dyDescent="0.4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ht="21" customHeight="1" x14ac:dyDescent="0.4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1:13" ht="21" customHeight="1" x14ac:dyDescent="0.4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1" customHeight="1" x14ac:dyDescent="0.4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1:13" ht="21" customHeight="1" x14ac:dyDescent="0.4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</row>
    <row r="210" spans="1:13" ht="21" customHeight="1" x14ac:dyDescent="0.4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</row>
    <row r="211" spans="1:13" ht="21" customHeight="1" x14ac:dyDescent="0.4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</row>
    <row r="212" spans="1:13" ht="21" customHeight="1" x14ac:dyDescent="0.4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</row>
    <row r="213" spans="1:13" ht="21" customHeight="1" x14ac:dyDescent="0.4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</row>
    <row r="214" spans="1:13" ht="21" customHeight="1" x14ac:dyDescent="0.4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</row>
    <row r="215" spans="1:13" ht="21" customHeight="1" x14ac:dyDescent="0.4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</row>
    <row r="216" spans="1:13" ht="21" customHeight="1" x14ac:dyDescent="0.4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</row>
    <row r="217" spans="1:13" ht="21" customHeight="1" x14ac:dyDescent="0.4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3" ht="21" customHeight="1" x14ac:dyDescent="0.4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</row>
    <row r="219" spans="1:13" ht="21" customHeight="1" x14ac:dyDescent="0.4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</row>
    <row r="220" spans="1:13" ht="21" customHeight="1" x14ac:dyDescent="0.4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</row>
    <row r="221" spans="1:13" ht="21" customHeight="1" x14ac:dyDescent="0.4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13" ht="21" customHeight="1" x14ac:dyDescent="0.4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21" customHeight="1" x14ac:dyDescent="0.4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</row>
    <row r="224" spans="1:13" ht="21" customHeight="1" x14ac:dyDescent="0.4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</row>
    <row r="225" spans="1:13" ht="21" customHeight="1" x14ac:dyDescent="0.4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</row>
    <row r="226" spans="1:13" ht="21" customHeight="1" x14ac:dyDescent="0.4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</row>
    <row r="227" spans="1:13" ht="21" customHeight="1" x14ac:dyDescent="0.4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</row>
    <row r="228" spans="1:13" ht="21" customHeight="1" x14ac:dyDescent="0.4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</row>
    <row r="229" spans="1:13" ht="21" customHeight="1" x14ac:dyDescent="0.4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ht="21" customHeight="1" x14ac:dyDescent="0.4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ht="21" customHeight="1" x14ac:dyDescent="0.4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ht="21" customHeight="1" x14ac:dyDescent="0.4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ht="21" customHeight="1" x14ac:dyDescent="0.4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3" ht="21" customHeight="1" x14ac:dyDescent="0.4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ht="21" customHeight="1" x14ac:dyDescent="0.4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1:13" ht="21" customHeight="1" x14ac:dyDescent="0.4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</row>
    <row r="237" spans="1:13" ht="21" customHeight="1" x14ac:dyDescent="0.4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</row>
    <row r="238" spans="1:13" ht="21" customHeight="1" x14ac:dyDescent="0.4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</row>
    <row r="239" spans="1:13" ht="21" customHeight="1" x14ac:dyDescent="0.4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</row>
    <row r="240" spans="1:13" ht="21" customHeight="1" x14ac:dyDescent="0.4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</row>
    <row r="241" spans="1:13" ht="21" customHeight="1" x14ac:dyDescent="0.4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</row>
    <row r="242" spans="1:13" ht="21" customHeight="1" x14ac:dyDescent="0.4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</row>
    <row r="243" spans="1:13" ht="21" customHeight="1" x14ac:dyDescent="0.4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</row>
    <row r="244" spans="1:13" ht="21" customHeight="1" x14ac:dyDescent="0.4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</row>
    <row r="245" spans="1:13" ht="21" customHeight="1" x14ac:dyDescent="0.4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</row>
    <row r="246" spans="1:13" ht="21" customHeight="1" x14ac:dyDescent="0.4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</row>
    <row r="247" spans="1:13" ht="21" customHeight="1" x14ac:dyDescent="0.4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</row>
    <row r="248" spans="1:13" ht="21" customHeight="1" x14ac:dyDescent="0.4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</row>
    <row r="249" spans="1:13" ht="21" customHeight="1" x14ac:dyDescent="0.4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</row>
    <row r="250" spans="1:13" ht="21" customHeight="1" x14ac:dyDescent="0.4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</row>
    <row r="251" spans="1:13" ht="21" customHeight="1" x14ac:dyDescent="0.4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 ht="21" customHeight="1" x14ac:dyDescent="0.4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ht="21" customHeight="1" x14ac:dyDescent="0.4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</row>
    <row r="254" spans="1:13" ht="21" customHeight="1" x14ac:dyDescent="0.4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</row>
    <row r="255" spans="1:13" ht="21" customHeight="1" x14ac:dyDescent="0.4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</row>
    <row r="256" spans="1:13" ht="21" customHeight="1" x14ac:dyDescent="0.4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</row>
    <row r="257" spans="1:13" ht="21" customHeight="1" x14ac:dyDescent="0.4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</row>
    <row r="258" spans="1:13" ht="21" customHeight="1" x14ac:dyDescent="0.4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</row>
    <row r="259" spans="1:13" ht="21" customHeight="1" x14ac:dyDescent="0.4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</row>
    <row r="260" spans="1:13" ht="21" customHeight="1" x14ac:dyDescent="0.4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3" ht="21" customHeight="1" x14ac:dyDescent="0.4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</row>
    <row r="262" spans="1:13" ht="21" customHeight="1" x14ac:dyDescent="0.4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</row>
    <row r="263" spans="1:13" ht="21" customHeight="1" x14ac:dyDescent="0.4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</row>
    <row r="264" spans="1:13" ht="21" customHeight="1" x14ac:dyDescent="0.4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</row>
    <row r="265" spans="1:13" ht="21" customHeight="1" x14ac:dyDescent="0.4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</row>
    <row r="266" spans="1:13" ht="21" customHeight="1" x14ac:dyDescent="0.4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</row>
    <row r="267" spans="1:13" ht="21" customHeight="1" x14ac:dyDescent="0.4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13" ht="21" customHeight="1" x14ac:dyDescent="0.4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13" ht="21" customHeight="1" x14ac:dyDescent="0.4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</row>
    <row r="270" spans="1:13" ht="21" customHeight="1" x14ac:dyDescent="0.4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</row>
    <row r="271" spans="1:13" ht="21" customHeight="1" x14ac:dyDescent="0.4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</row>
    <row r="272" spans="1:13" ht="21" customHeight="1" x14ac:dyDescent="0.4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</row>
    <row r="273" spans="1:13" ht="21" customHeight="1" x14ac:dyDescent="0.4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</row>
    <row r="274" spans="1:13" ht="21" customHeight="1" x14ac:dyDescent="0.4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</row>
    <row r="275" spans="1:13" ht="21" customHeight="1" x14ac:dyDescent="0.4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</row>
    <row r="276" spans="1:13" ht="21" customHeight="1" x14ac:dyDescent="0.4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</row>
    <row r="277" spans="1:13" ht="21" customHeight="1" x14ac:dyDescent="0.4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</row>
    <row r="278" spans="1:13" ht="21" customHeight="1" x14ac:dyDescent="0.4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</row>
    <row r="279" spans="1:13" ht="21" customHeight="1" x14ac:dyDescent="0.4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</row>
    <row r="280" spans="1:13" ht="21" customHeight="1" x14ac:dyDescent="0.4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</row>
    <row r="281" spans="1:13" ht="21" customHeight="1" x14ac:dyDescent="0.4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1:13" ht="21" customHeight="1" x14ac:dyDescent="0.4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1:13" ht="21" customHeight="1" x14ac:dyDescent="0.4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1:13" ht="21" customHeight="1" x14ac:dyDescent="0.4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1:13" ht="21" customHeight="1" x14ac:dyDescent="0.4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1:13" ht="21" customHeight="1" x14ac:dyDescent="0.4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</row>
    <row r="287" spans="1:13" ht="21" customHeight="1" x14ac:dyDescent="0.4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</row>
    <row r="288" spans="1:13" ht="21" customHeight="1" x14ac:dyDescent="0.4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</row>
    <row r="289" spans="1:13" ht="21" customHeight="1" x14ac:dyDescent="0.4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1:13" ht="21" customHeight="1" x14ac:dyDescent="0.4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</row>
    <row r="291" spans="1:13" ht="21" customHeight="1" x14ac:dyDescent="0.4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</row>
    <row r="292" spans="1:13" ht="21" customHeight="1" x14ac:dyDescent="0.4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</row>
    <row r="293" spans="1:13" ht="21" customHeight="1" x14ac:dyDescent="0.4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</row>
    <row r="294" spans="1:13" ht="21" customHeight="1" x14ac:dyDescent="0.4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</row>
    <row r="295" spans="1:13" ht="21" customHeight="1" x14ac:dyDescent="0.4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</row>
    <row r="296" spans="1:13" ht="21" customHeight="1" x14ac:dyDescent="0.4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</row>
    <row r="297" spans="1:13" ht="21" customHeight="1" x14ac:dyDescent="0.4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</row>
    <row r="298" spans="1:13" ht="21" customHeight="1" x14ac:dyDescent="0.4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</row>
    <row r="299" spans="1:13" ht="21" customHeight="1" x14ac:dyDescent="0.4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</row>
    <row r="300" spans="1:13" ht="21" customHeight="1" x14ac:dyDescent="0.4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</row>
    <row r="301" spans="1:13" ht="21" customHeight="1" x14ac:dyDescent="0.4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</row>
    <row r="302" spans="1:13" ht="21" customHeight="1" x14ac:dyDescent="0.4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</row>
    <row r="303" spans="1:13" ht="21" customHeight="1" x14ac:dyDescent="0.4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</row>
    <row r="304" spans="1:13" ht="21" customHeight="1" x14ac:dyDescent="0.4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</row>
    <row r="305" spans="1:13" ht="21" customHeight="1" x14ac:dyDescent="0.4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</row>
    <row r="306" spans="1:13" ht="21" customHeight="1" x14ac:dyDescent="0.4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</row>
    <row r="307" spans="1:13" ht="21" customHeight="1" x14ac:dyDescent="0.4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</row>
    <row r="308" spans="1:13" ht="21" customHeight="1" x14ac:dyDescent="0.4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</row>
    <row r="309" spans="1:13" ht="21" customHeight="1" x14ac:dyDescent="0.4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</row>
    <row r="310" spans="1:13" ht="21" customHeight="1" x14ac:dyDescent="0.4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</row>
    <row r="311" spans="1:13" ht="21" customHeight="1" x14ac:dyDescent="0.4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</row>
    <row r="312" spans="1:13" ht="21" customHeight="1" x14ac:dyDescent="0.4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</row>
    <row r="313" spans="1:13" ht="21" customHeight="1" x14ac:dyDescent="0.4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</row>
    <row r="314" spans="1:13" ht="21" customHeight="1" x14ac:dyDescent="0.4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</row>
    <row r="315" spans="1:13" ht="21" customHeight="1" x14ac:dyDescent="0.4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</row>
    <row r="316" spans="1:13" ht="21" customHeight="1" x14ac:dyDescent="0.4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</row>
    <row r="317" spans="1:13" ht="21" customHeight="1" x14ac:dyDescent="0.4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</row>
    <row r="318" spans="1:13" ht="21" customHeight="1" x14ac:dyDescent="0.4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</row>
    <row r="319" spans="1:13" ht="21" customHeight="1" x14ac:dyDescent="0.4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</row>
    <row r="320" spans="1:13" ht="21" customHeight="1" x14ac:dyDescent="0.4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</row>
    <row r="321" spans="1:13" ht="21" customHeight="1" x14ac:dyDescent="0.4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</row>
    <row r="322" spans="1:13" ht="21" customHeight="1" x14ac:dyDescent="0.4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</row>
    <row r="323" spans="1:13" ht="21" customHeight="1" x14ac:dyDescent="0.4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</row>
    <row r="324" spans="1:13" ht="21" customHeight="1" x14ac:dyDescent="0.4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</row>
    <row r="325" spans="1:13" ht="21" customHeight="1" x14ac:dyDescent="0.4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</row>
    <row r="326" spans="1:13" ht="21" customHeight="1" x14ac:dyDescent="0.4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</row>
    <row r="327" spans="1:13" ht="21" customHeight="1" x14ac:dyDescent="0.4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</row>
    <row r="328" spans="1:13" ht="21" customHeight="1" x14ac:dyDescent="0.4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</row>
    <row r="329" spans="1:13" ht="21" customHeight="1" x14ac:dyDescent="0.4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</row>
    <row r="330" spans="1:13" ht="21" customHeight="1" x14ac:dyDescent="0.4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</row>
    <row r="331" spans="1:13" ht="21" customHeight="1" x14ac:dyDescent="0.4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</row>
    <row r="332" spans="1:13" ht="21" customHeight="1" x14ac:dyDescent="0.4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</row>
    <row r="333" spans="1:13" ht="21" customHeight="1" x14ac:dyDescent="0.4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 ht="21" customHeight="1" x14ac:dyDescent="0.4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</row>
    <row r="335" spans="1:13" ht="21" customHeight="1" x14ac:dyDescent="0.4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</row>
    <row r="336" spans="1:13" ht="21" customHeight="1" x14ac:dyDescent="0.4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</row>
    <row r="337" spans="1:13" ht="21" customHeight="1" x14ac:dyDescent="0.4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</row>
    <row r="338" spans="1:13" ht="21" customHeight="1" x14ac:dyDescent="0.4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</row>
    <row r="339" spans="1:13" ht="21" customHeight="1" x14ac:dyDescent="0.4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</row>
    <row r="340" spans="1:13" ht="21" customHeight="1" x14ac:dyDescent="0.4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</row>
    <row r="341" spans="1:13" ht="21" customHeight="1" x14ac:dyDescent="0.4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</row>
    <row r="342" spans="1:13" ht="21" customHeight="1" x14ac:dyDescent="0.4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</row>
    <row r="343" spans="1:13" ht="21" customHeight="1" x14ac:dyDescent="0.4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</row>
    <row r="344" spans="1:13" ht="21" customHeight="1" x14ac:dyDescent="0.4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</row>
    <row r="345" spans="1:13" ht="21" customHeight="1" x14ac:dyDescent="0.4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</row>
    <row r="346" spans="1:13" ht="21" customHeight="1" x14ac:dyDescent="0.4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</row>
    <row r="347" spans="1:13" ht="21" customHeight="1" x14ac:dyDescent="0.4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</row>
    <row r="348" spans="1:13" ht="21" customHeight="1" x14ac:dyDescent="0.4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</row>
    <row r="349" spans="1:13" ht="21" customHeight="1" x14ac:dyDescent="0.4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</row>
    <row r="350" spans="1:13" ht="21" customHeight="1" x14ac:dyDescent="0.4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</row>
    <row r="351" spans="1:13" ht="21" customHeight="1" x14ac:dyDescent="0.4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</row>
    <row r="352" spans="1:13" ht="21" customHeight="1" x14ac:dyDescent="0.4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</row>
    <row r="353" spans="1:13" ht="21" customHeight="1" x14ac:dyDescent="0.4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</row>
    <row r="354" spans="1:13" ht="21" customHeight="1" x14ac:dyDescent="0.4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</row>
    <row r="355" spans="1:13" ht="21" customHeight="1" x14ac:dyDescent="0.4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</row>
    <row r="356" spans="1:13" ht="21" customHeight="1" x14ac:dyDescent="0.4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</row>
    <row r="357" spans="1:13" ht="21" customHeight="1" x14ac:dyDescent="0.4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</row>
    <row r="358" spans="1:13" ht="21" customHeight="1" x14ac:dyDescent="0.4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</row>
    <row r="359" spans="1:13" ht="21" customHeight="1" x14ac:dyDescent="0.4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</row>
    <row r="360" spans="1:13" ht="21" customHeight="1" x14ac:dyDescent="0.4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</row>
    <row r="361" spans="1:13" ht="21" customHeight="1" x14ac:dyDescent="0.4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</row>
    <row r="362" spans="1:13" ht="21" customHeight="1" x14ac:dyDescent="0.4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</row>
    <row r="363" spans="1:13" ht="21" customHeight="1" x14ac:dyDescent="0.4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</row>
    <row r="364" spans="1:13" ht="21" customHeight="1" x14ac:dyDescent="0.4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</row>
    <row r="365" spans="1:13" ht="21" customHeight="1" x14ac:dyDescent="0.4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</row>
    <row r="366" spans="1:13" ht="21" customHeight="1" x14ac:dyDescent="0.4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 ht="21" customHeight="1" x14ac:dyDescent="0.4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</row>
    <row r="368" spans="1:13" ht="21" customHeight="1" x14ac:dyDescent="0.4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</row>
    <row r="369" spans="1:13" ht="21" customHeight="1" x14ac:dyDescent="0.4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</row>
    <row r="370" spans="1:13" ht="21" customHeight="1" x14ac:dyDescent="0.4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</row>
    <row r="371" spans="1:13" ht="21" customHeight="1" x14ac:dyDescent="0.4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</row>
    <row r="372" spans="1:13" ht="21" customHeight="1" x14ac:dyDescent="0.4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</row>
    <row r="373" spans="1:13" ht="21" customHeight="1" x14ac:dyDescent="0.4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</row>
    <row r="374" spans="1:13" ht="21" customHeight="1" x14ac:dyDescent="0.4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</row>
    <row r="375" spans="1:13" ht="21" customHeight="1" x14ac:dyDescent="0.4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</row>
    <row r="376" spans="1:13" ht="21" customHeight="1" x14ac:dyDescent="0.4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</row>
    <row r="377" spans="1:13" ht="21" customHeight="1" x14ac:dyDescent="0.4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</row>
    <row r="378" spans="1:13" ht="21" customHeight="1" x14ac:dyDescent="0.4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</row>
    <row r="379" spans="1:13" ht="21" customHeight="1" x14ac:dyDescent="0.4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</row>
    <row r="380" spans="1:13" ht="21" customHeight="1" x14ac:dyDescent="0.4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</row>
    <row r="381" spans="1:13" ht="21" customHeight="1" x14ac:dyDescent="0.4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</row>
    <row r="382" spans="1:13" ht="21" customHeight="1" x14ac:dyDescent="0.4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</row>
    <row r="383" spans="1:13" ht="21" customHeight="1" x14ac:dyDescent="0.4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</row>
    <row r="384" spans="1:13" ht="21" customHeight="1" x14ac:dyDescent="0.4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</row>
    <row r="385" spans="1:13" ht="21" customHeight="1" x14ac:dyDescent="0.4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</row>
    <row r="386" spans="1:13" ht="21" customHeight="1" x14ac:dyDescent="0.4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</row>
    <row r="387" spans="1:13" ht="21" customHeight="1" x14ac:dyDescent="0.4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</row>
    <row r="388" spans="1:13" ht="21" customHeight="1" x14ac:dyDescent="0.4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</row>
    <row r="389" spans="1:13" ht="21" customHeight="1" x14ac:dyDescent="0.4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</row>
    <row r="390" spans="1:13" ht="21" customHeight="1" x14ac:dyDescent="0.4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</row>
    <row r="391" spans="1:13" ht="21" customHeight="1" x14ac:dyDescent="0.4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</row>
    <row r="392" spans="1:13" ht="21" customHeight="1" x14ac:dyDescent="0.4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</row>
    <row r="393" spans="1:13" ht="21" customHeight="1" x14ac:dyDescent="0.4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</row>
    <row r="394" spans="1:13" ht="21" customHeight="1" x14ac:dyDescent="0.4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</row>
    <row r="395" spans="1:13" ht="21" customHeight="1" x14ac:dyDescent="0.4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</row>
    <row r="396" spans="1:13" ht="21" customHeight="1" x14ac:dyDescent="0.4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1" customHeight="1" x14ac:dyDescent="0.4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</row>
    <row r="398" spans="1:13" ht="21" customHeight="1" x14ac:dyDescent="0.4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13" ht="21" customHeight="1" x14ac:dyDescent="0.4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 ht="21" customHeight="1" x14ac:dyDescent="0.4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ht="21" customHeight="1" x14ac:dyDescent="0.4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ht="21" customHeight="1" x14ac:dyDescent="0.4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ht="21" customHeight="1" x14ac:dyDescent="0.4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ht="21" customHeight="1" x14ac:dyDescent="0.4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ht="21" customHeight="1" x14ac:dyDescent="0.4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ht="21" customHeight="1" x14ac:dyDescent="0.4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ht="21" customHeight="1" x14ac:dyDescent="0.4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ht="21" customHeight="1" x14ac:dyDescent="0.4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ht="21" customHeight="1" x14ac:dyDescent="0.4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ht="21" customHeight="1" x14ac:dyDescent="0.4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ht="21" customHeight="1" x14ac:dyDescent="0.4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ht="21" customHeight="1" x14ac:dyDescent="0.4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ht="21" customHeight="1" x14ac:dyDescent="0.4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ht="21" customHeight="1" x14ac:dyDescent="0.4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ht="21" customHeight="1" x14ac:dyDescent="0.4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ht="21" customHeight="1" x14ac:dyDescent="0.4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ht="21" customHeight="1" x14ac:dyDescent="0.4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ht="21" customHeight="1" x14ac:dyDescent="0.4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ht="21" customHeight="1" x14ac:dyDescent="0.4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ht="21" customHeight="1" x14ac:dyDescent="0.4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ht="21" customHeight="1" x14ac:dyDescent="0.4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ht="21" customHeight="1" x14ac:dyDescent="0.4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ht="21" customHeight="1" x14ac:dyDescent="0.4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ht="21" customHeight="1" x14ac:dyDescent="0.4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ht="21" customHeight="1" x14ac:dyDescent="0.4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ht="21" customHeight="1" x14ac:dyDescent="0.4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ht="21" customHeight="1" x14ac:dyDescent="0.4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ht="21" customHeight="1" x14ac:dyDescent="0.4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ht="21" customHeight="1" x14ac:dyDescent="0.4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</row>
    <row r="430" spans="1:13" ht="21" customHeight="1" x14ac:dyDescent="0.4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</row>
    <row r="431" spans="1:13" ht="21" customHeight="1" x14ac:dyDescent="0.4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</row>
    <row r="432" spans="1:13" ht="21" customHeight="1" x14ac:dyDescent="0.4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1:13" ht="21" customHeight="1" x14ac:dyDescent="0.4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</row>
    <row r="434" spans="1:13" ht="21" customHeight="1" x14ac:dyDescent="0.4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</row>
    <row r="435" spans="1:13" ht="21" customHeight="1" x14ac:dyDescent="0.4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</row>
    <row r="436" spans="1:13" ht="21" customHeight="1" x14ac:dyDescent="0.4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1" customHeight="1" x14ac:dyDescent="0.4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</row>
    <row r="438" spans="1:13" ht="21" customHeight="1" x14ac:dyDescent="0.4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</row>
    <row r="439" spans="1:13" ht="21" customHeight="1" x14ac:dyDescent="0.4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</row>
    <row r="440" spans="1:13" ht="21" customHeight="1" x14ac:dyDescent="0.4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13" ht="21" customHeight="1" x14ac:dyDescent="0.4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13" ht="21" customHeight="1" x14ac:dyDescent="0.4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13" ht="21" customHeight="1" x14ac:dyDescent="0.4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13" ht="21" customHeight="1" x14ac:dyDescent="0.4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13" ht="21" customHeight="1" x14ac:dyDescent="0.4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13" ht="21" customHeight="1" x14ac:dyDescent="0.4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13" ht="21" customHeight="1" x14ac:dyDescent="0.4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13" ht="21" customHeight="1" x14ac:dyDescent="0.4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ht="21" customHeight="1" x14ac:dyDescent="0.4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ht="21" customHeight="1" x14ac:dyDescent="0.4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ht="21" customHeight="1" x14ac:dyDescent="0.4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ht="21" customHeight="1" x14ac:dyDescent="0.4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ht="21" customHeight="1" x14ac:dyDescent="0.4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ht="21" customHeight="1" x14ac:dyDescent="0.4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ht="21" customHeight="1" x14ac:dyDescent="0.4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ht="21" customHeight="1" x14ac:dyDescent="0.4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ht="21" customHeight="1" x14ac:dyDescent="0.4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ht="21" customHeight="1" x14ac:dyDescent="0.4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ht="21" customHeight="1" x14ac:dyDescent="0.4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ht="21" customHeight="1" x14ac:dyDescent="0.4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</row>
    <row r="461" spans="1:13" ht="21" customHeight="1" x14ac:dyDescent="0.4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1:13" ht="21" customHeight="1" x14ac:dyDescent="0.4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</row>
    <row r="463" spans="1:13" ht="21" customHeight="1" x14ac:dyDescent="0.4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</row>
    <row r="464" spans="1:13" ht="21" customHeight="1" x14ac:dyDescent="0.4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</row>
    <row r="465" spans="1:13" ht="21" customHeight="1" x14ac:dyDescent="0.4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3" ht="21" customHeight="1" x14ac:dyDescent="0.4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</row>
    <row r="467" spans="1:13" ht="21" customHeight="1" x14ac:dyDescent="0.4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</row>
    <row r="468" spans="1:13" ht="21" customHeight="1" x14ac:dyDescent="0.4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</row>
    <row r="469" spans="1:13" ht="21" customHeight="1" x14ac:dyDescent="0.4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</row>
    <row r="470" spans="1:13" ht="21" customHeight="1" x14ac:dyDescent="0.4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</row>
    <row r="471" spans="1:13" ht="21" customHeight="1" x14ac:dyDescent="0.4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</row>
    <row r="472" spans="1:13" ht="21" customHeight="1" x14ac:dyDescent="0.4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3" ht="21" customHeight="1" x14ac:dyDescent="0.4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</row>
    <row r="474" spans="1:13" ht="21" customHeight="1" x14ac:dyDescent="0.4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</row>
    <row r="475" spans="1:13" ht="21" customHeight="1" x14ac:dyDescent="0.4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</row>
    <row r="476" spans="1:13" ht="21" customHeight="1" x14ac:dyDescent="0.4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1" customHeight="1" x14ac:dyDescent="0.4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1" customHeight="1" x14ac:dyDescent="0.4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</row>
    <row r="479" spans="1:13" ht="21" customHeight="1" x14ac:dyDescent="0.4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</row>
    <row r="480" spans="1:13" ht="21" customHeight="1" x14ac:dyDescent="0.4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</row>
    <row r="481" spans="1:13" ht="21" customHeight="1" x14ac:dyDescent="0.4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</row>
    <row r="482" spans="1:13" ht="21" customHeight="1" x14ac:dyDescent="0.4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</row>
    <row r="483" spans="1:13" ht="21" customHeight="1" x14ac:dyDescent="0.4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</row>
    <row r="484" spans="1:13" ht="21" customHeight="1" x14ac:dyDescent="0.4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</row>
    <row r="485" spans="1:13" ht="21" customHeight="1" x14ac:dyDescent="0.4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</row>
    <row r="486" spans="1:13" ht="21" customHeight="1" x14ac:dyDescent="0.4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</row>
    <row r="487" spans="1:13" ht="21" customHeight="1" x14ac:dyDescent="0.4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</row>
    <row r="488" spans="1:13" ht="21" customHeight="1" x14ac:dyDescent="0.4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</row>
    <row r="489" spans="1:13" ht="21" customHeight="1" x14ac:dyDescent="0.4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13" ht="21" customHeight="1" x14ac:dyDescent="0.4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</row>
    <row r="491" spans="1:13" ht="21" customHeight="1" x14ac:dyDescent="0.4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</row>
    <row r="492" spans="1:13" ht="21" customHeight="1" x14ac:dyDescent="0.4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</row>
    <row r="493" spans="1:13" ht="21" customHeight="1" x14ac:dyDescent="0.4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</row>
    <row r="494" spans="1:13" ht="21" customHeight="1" x14ac:dyDescent="0.4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13" ht="21" customHeight="1" x14ac:dyDescent="0.4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1:13" ht="21" customHeight="1" x14ac:dyDescent="0.4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</row>
    <row r="497" spans="1:13" ht="21" customHeight="1" x14ac:dyDescent="0.4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1" customHeight="1" x14ac:dyDescent="0.4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</row>
    <row r="499" spans="1:13" ht="21" customHeight="1" x14ac:dyDescent="0.4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</row>
    <row r="500" spans="1:13" ht="21" customHeight="1" x14ac:dyDescent="0.4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</row>
  </sheetData>
  <mergeCells count="6">
    <mergeCell ref="A3:B3"/>
    <mergeCell ref="A8:B8"/>
    <mergeCell ref="A7:B7"/>
    <mergeCell ref="A6:B6"/>
    <mergeCell ref="A5:B5"/>
    <mergeCell ref="A4:B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00"/>
  <sheetViews>
    <sheetView workbookViewId="0">
      <selection activeCell="L14" sqref="L14"/>
    </sheetView>
  </sheetViews>
  <sheetFormatPr defaultColWidth="17.25" defaultRowHeight="15" customHeight="1" x14ac:dyDescent="0.2"/>
  <cols>
    <col min="1" max="1" width="60" customWidth="1"/>
    <col min="2" max="2" width="14.875" customWidth="1"/>
    <col min="3" max="3" width="18" customWidth="1"/>
    <col min="4" max="5" width="1.875" hidden="1" customWidth="1"/>
    <col min="6" max="13" width="9" customWidth="1"/>
  </cols>
  <sheetData>
    <row r="1" spans="1:13" ht="21" customHeight="1" x14ac:dyDescent="0.45">
      <c r="A1" s="40" t="s">
        <v>216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1" customHeight="1" x14ac:dyDescent="0.4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1" customHeight="1" x14ac:dyDescent="0.45">
      <c r="A3" s="200" t="s">
        <v>149</v>
      </c>
      <c r="B3" s="160"/>
      <c r="C3" s="101" t="s">
        <v>105</v>
      </c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30" customHeight="1" x14ac:dyDescent="0.45">
      <c r="A4" s="211" t="s">
        <v>217</v>
      </c>
      <c r="B4" s="176"/>
      <c r="C4" s="24">
        <f>cds3.4!C20</f>
        <v>0</v>
      </c>
      <c r="D4" s="41">
        <f>IF(C4&gt;=5,1,0)</f>
        <v>0</v>
      </c>
      <c r="E4" s="41"/>
      <c r="F4" s="41"/>
      <c r="G4" s="41"/>
      <c r="H4" s="41"/>
      <c r="I4" s="41"/>
      <c r="J4" s="41"/>
      <c r="K4" s="41"/>
      <c r="L4" s="41"/>
      <c r="M4" s="41"/>
    </row>
    <row r="5" spans="1:13" ht="33" customHeight="1" x14ac:dyDescent="0.45">
      <c r="A5" s="216"/>
      <c r="B5" s="174"/>
      <c r="C5" s="122"/>
      <c r="D5" s="41">
        <f>IF(C5="ผู้เรียนเข้าร่วมตามเกณฑ์",1,0)</f>
        <v>0</v>
      </c>
      <c r="E5" s="41">
        <f>IF(AND(D4=1,D5=1),1,0)</f>
        <v>0</v>
      </c>
      <c r="F5" s="41" t="str">
        <f>IF(C5="","คลิกเพื่อเลือกข้อมูลในช่องสีฟ้า","")</f>
        <v>คลิกเพื่อเลือกข้อมูลในช่องสีฟ้า</v>
      </c>
      <c r="G5" s="41"/>
      <c r="H5" s="41"/>
      <c r="I5" s="41"/>
      <c r="J5" s="41"/>
      <c r="K5" s="41"/>
      <c r="L5" s="41"/>
      <c r="M5" s="41"/>
    </row>
    <row r="6" spans="1:13" ht="24.75" customHeight="1" x14ac:dyDescent="0.45">
      <c r="A6" s="211" t="s">
        <v>218</v>
      </c>
      <c r="B6" s="176"/>
      <c r="C6" s="24">
        <f>cds3.4!E20</f>
        <v>0</v>
      </c>
      <c r="D6" s="41">
        <f>IF(C6&gt;=5,1,0)</f>
        <v>0</v>
      </c>
      <c r="E6" s="41"/>
      <c r="F6" s="41"/>
      <c r="G6" s="41"/>
      <c r="H6" s="41"/>
      <c r="I6" s="41"/>
      <c r="J6" s="41"/>
      <c r="K6" s="41"/>
      <c r="L6" s="41"/>
      <c r="M6" s="41"/>
    </row>
    <row r="7" spans="1:13" ht="23.25" customHeight="1" x14ac:dyDescent="0.45">
      <c r="A7" s="216"/>
      <c r="B7" s="174"/>
      <c r="C7" s="122"/>
      <c r="D7" s="41">
        <f>IF(C7="ผู้เรียนเข้าร่วมตามเกณฑ์",1,0)</f>
        <v>0</v>
      </c>
      <c r="E7" s="41">
        <f>IF(AND(D6=1,D7=1),1,0)</f>
        <v>0</v>
      </c>
      <c r="F7" s="41" t="str">
        <f>IF(C7="","คลิกเพื่อเลือกข้อมูลในช่องสีฟ้า","")</f>
        <v>คลิกเพื่อเลือกข้อมูลในช่องสีฟ้า</v>
      </c>
      <c r="G7" s="41"/>
      <c r="H7" s="41"/>
      <c r="I7" s="41"/>
      <c r="J7" s="41"/>
      <c r="K7" s="41"/>
      <c r="L7" s="41"/>
      <c r="M7" s="41"/>
    </row>
    <row r="8" spans="1:13" ht="28.5" customHeight="1" x14ac:dyDescent="0.45">
      <c r="A8" s="211" t="s">
        <v>219</v>
      </c>
      <c r="B8" s="176"/>
      <c r="C8" s="24">
        <f>cds3.4!G20</f>
        <v>0</v>
      </c>
      <c r="D8" s="41">
        <f>IF(C8&gt;=5,1,0)</f>
        <v>0</v>
      </c>
      <c r="E8" s="41"/>
      <c r="F8" s="41"/>
      <c r="G8" s="41"/>
      <c r="H8" s="41"/>
      <c r="I8" s="41"/>
      <c r="J8" s="41"/>
      <c r="K8" s="41"/>
      <c r="L8" s="41"/>
      <c r="M8" s="41"/>
    </row>
    <row r="9" spans="1:13" ht="23.25" customHeight="1" x14ac:dyDescent="0.45">
      <c r="A9" s="216"/>
      <c r="B9" s="174"/>
      <c r="C9" s="122"/>
      <c r="D9" s="41">
        <f>IF(C9="ผู้เรียนเข้าร่วมตามเกณฑ์",1,0)</f>
        <v>0</v>
      </c>
      <c r="E9" s="41">
        <f>IF(AND(D8=1,D9=1),1,0)</f>
        <v>0</v>
      </c>
      <c r="F9" s="41" t="str">
        <f>IF(C9="","คลิกเพื่อเลือกข้อมูลในช่องสีฟ้า","")</f>
        <v>คลิกเพื่อเลือกข้อมูลในช่องสีฟ้า</v>
      </c>
      <c r="G9" s="41"/>
      <c r="H9" s="41"/>
      <c r="I9" s="41"/>
      <c r="J9" s="41"/>
      <c r="K9" s="41"/>
      <c r="L9" s="41"/>
      <c r="M9" s="41"/>
    </row>
    <row r="10" spans="1:13" ht="21.75" customHeight="1" x14ac:dyDescent="0.45">
      <c r="A10" s="211" t="s">
        <v>220</v>
      </c>
      <c r="B10" s="176"/>
      <c r="C10" s="24">
        <f>cds3.4!I20</f>
        <v>0</v>
      </c>
      <c r="D10" s="41">
        <f>IF(C10&gt;=5,1,0)</f>
        <v>0</v>
      </c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22.5" customHeight="1" x14ac:dyDescent="0.45">
      <c r="A11" s="216"/>
      <c r="B11" s="174"/>
      <c r="C11" s="122"/>
      <c r="D11" s="41">
        <f>IF(C11="ผู้เรียนเข้าร่วมตามเกณฑ์",1,0)</f>
        <v>0</v>
      </c>
      <c r="E11" s="41">
        <f>IF(AND(D10=1,D11=1),1,0)</f>
        <v>0</v>
      </c>
      <c r="F11" s="41" t="str">
        <f>IF(C11="","คลิกเพื่อเลือกข้อมูลในช่องสีฟ้า","")</f>
        <v>คลิกเพื่อเลือกข้อมูลในช่องสีฟ้า</v>
      </c>
      <c r="G11" s="41"/>
      <c r="H11" s="41"/>
      <c r="I11" s="41"/>
      <c r="J11" s="41"/>
      <c r="K11" s="41"/>
      <c r="L11" s="41"/>
      <c r="M11" s="41"/>
    </row>
    <row r="12" spans="1:13" ht="27" customHeight="1" x14ac:dyDescent="0.45">
      <c r="A12" s="211" t="s">
        <v>221</v>
      </c>
      <c r="B12" s="176"/>
      <c r="C12" s="24">
        <f>cds3.4!K20</f>
        <v>0</v>
      </c>
      <c r="D12" s="41">
        <f>IF(C12&gt;=5,1,0)</f>
        <v>0</v>
      </c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33" customHeight="1" x14ac:dyDescent="0.45">
      <c r="A13" s="216"/>
      <c r="B13" s="174"/>
      <c r="C13" s="122"/>
      <c r="D13" s="41">
        <f>IF(C13="ผู้เรียนเข้าร่วมตามเกณฑ์",1,0)</f>
        <v>0</v>
      </c>
      <c r="E13" s="41">
        <f>IF(AND(D12=1,D13=1),1,0)</f>
        <v>0</v>
      </c>
      <c r="F13" s="41" t="str">
        <f>IF(C13="","คลิกเพื่อเลือกข้อมูลในช่องสีฟ้า","")</f>
        <v>คลิกเพื่อเลือกข้อมูลในช่องสีฟ้า</v>
      </c>
      <c r="G13" s="41"/>
      <c r="H13" s="41"/>
      <c r="I13" s="41"/>
      <c r="J13" s="41"/>
      <c r="K13" s="41"/>
      <c r="L13" s="41"/>
      <c r="M13" s="41"/>
    </row>
    <row r="14" spans="1:13" ht="21" customHeight="1" x14ac:dyDescent="0.45">
      <c r="A14" s="138"/>
      <c r="B14" s="41"/>
      <c r="C14" s="41"/>
      <c r="D14" s="41"/>
      <c r="E14" s="41">
        <f>SUM(E5:E13)</f>
        <v>0</v>
      </c>
      <c r="F14" s="41"/>
      <c r="G14" s="41"/>
      <c r="H14" s="41"/>
      <c r="I14" s="41"/>
      <c r="J14" s="41"/>
      <c r="K14" s="41"/>
      <c r="L14" s="41"/>
      <c r="M14" s="41"/>
    </row>
    <row r="15" spans="1:13" ht="21" customHeight="1" x14ac:dyDescent="0.45">
      <c r="A15" s="139" t="s">
        <v>99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21" customHeight="1" x14ac:dyDescent="0.45">
      <c r="A16" s="101" t="s">
        <v>112</v>
      </c>
      <c r="B16" s="101" t="s">
        <v>113</v>
      </c>
      <c r="C16" s="101" t="s">
        <v>99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21" customHeight="1" x14ac:dyDescent="0.45">
      <c r="A17" s="112" t="s">
        <v>162</v>
      </c>
      <c r="B17" s="29" t="s">
        <v>115</v>
      </c>
      <c r="C17" s="29" t="s">
        <v>116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21" customHeight="1" x14ac:dyDescent="0.45">
      <c r="A18" s="112" t="s">
        <v>163</v>
      </c>
      <c r="B18" s="29" t="s">
        <v>118</v>
      </c>
      <c r="C18" s="29" t="s">
        <v>119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21" customHeight="1" x14ac:dyDescent="0.45">
      <c r="A19" s="112" t="s">
        <v>164</v>
      </c>
      <c r="B19" s="29" t="s">
        <v>121</v>
      </c>
      <c r="C19" s="29" t="s">
        <v>122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21" customHeight="1" x14ac:dyDescent="0.45">
      <c r="A20" s="112" t="s">
        <v>165</v>
      </c>
      <c r="B20" s="29" t="s">
        <v>124</v>
      </c>
      <c r="C20" s="29" t="s">
        <v>125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21" customHeight="1" x14ac:dyDescent="0.45">
      <c r="A21" s="112" t="s">
        <v>166</v>
      </c>
      <c r="B21" s="29" t="s">
        <v>127</v>
      </c>
      <c r="C21" s="29" t="s">
        <v>128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21" customHeight="1" x14ac:dyDescent="0.4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21" customHeight="1" x14ac:dyDescent="0.45">
      <c r="A23" s="40" t="s">
        <v>129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21" customHeight="1" x14ac:dyDescent="0.45">
      <c r="A24" s="101" t="s">
        <v>112</v>
      </c>
      <c r="B24" s="101" t="s">
        <v>113</v>
      </c>
      <c r="C24" s="101" t="s">
        <v>99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21.75" customHeight="1" x14ac:dyDescent="0.45">
      <c r="A25" s="123">
        <f>IF(E14=5,A17,IF(E14=4,A18,IF(E14=3,A19,IF(E14=2,A20,IF(E14=1,A21,0)))))</f>
        <v>0</v>
      </c>
      <c r="B25" s="24">
        <f>E14</f>
        <v>0</v>
      </c>
      <c r="C25" s="24" t="str">
        <f>IF(B25=5,"ดีมาก",IF(B25=4,"ดี",IF(B25=3,"พอใช้",IF(B25=2,"ต้องปรับปรุง",IF(B25=1,"ต้องปรับปรุงเร่งด่วน","ไม่มีผลการดำเนินงาน")))))</f>
        <v>ไม่มีผลการดำเนินงาน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21" customHeight="1" x14ac:dyDescent="0.4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21" customHeight="1" x14ac:dyDescent="0.4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21" customHeight="1" x14ac:dyDescent="0.4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21" customHeight="1" x14ac:dyDescent="0.4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21" customHeight="1" x14ac:dyDescent="0.4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21" customHeight="1" x14ac:dyDescent="0.4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21" customHeight="1" x14ac:dyDescent="0.4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21" customHeight="1" x14ac:dyDescent="0.4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21" customHeight="1" x14ac:dyDescent="0.4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21" customHeight="1" x14ac:dyDescent="0.4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21" customHeight="1" x14ac:dyDescent="0.4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21" customHeight="1" x14ac:dyDescent="0.4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21" customHeight="1" x14ac:dyDescent="0.4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21" customHeight="1" x14ac:dyDescent="0.4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21" customHeight="1" x14ac:dyDescent="0.4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21" customHeight="1" x14ac:dyDescent="0.4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21" customHeight="1" x14ac:dyDescent="0.4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21" customHeight="1" x14ac:dyDescent="0.4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21" customHeight="1" x14ac:dyDescent="0.4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21" customHeight="1" x14ac:dyDescent="0.4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21" customHeight="1" x14ac:dyDescent="0.4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1" customHeight="1" x14ac:dyDescent="0.4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21" customHeight="1" x14ac:dyDescent="0.4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21" customHeight="1" x14ac:dyDescent="0.4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21" customHeight="1" x14ac:dyDescent="0.4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21" customHeight="1" x14ac:dyDescent="0.4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21" customHeight="1" x14ac:dyDescent="0.4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21" customHeight="1" x14ac:dyDescent="0.4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21" customHeight="1" x14ac:dyDescent="0.4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21" customHeight="1" x14ac:dyDescent="0.4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21" customHeight="1" x14ac:dyDescent="0.4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21" customHeight="1" x14ac:dyDescent="0.4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1" customHeight="1" x14ac:dyDescent="0.4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21" customHeight="1" x14ac:dyDescent="0.4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21" customHeight="1" x14ac:dyDescent="0.4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21" customHeight="1" x14ac:dyDescent="0.4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21" customHeight="1" x14ac:dyDescent="0.4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21" customHeight="1" x14ac:dyDescent="0.4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21" customHeight="1" x14ac:dyDescent="0.4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21" customHeight="1" x14ac:dyDescent="0.4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21" customHeight="1" x14ac:dyDescent="0.4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1" customHeight="1" x14ac:dyDescent="0.4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21" customHeight="1" x14ac:dyDescent="0.4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21" customHeight="1" x14ac:dyDescent="0.4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21" customHeight="1" x14ac:dyDescent="0.4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21" customHeight="1" x14ac:dyDescent="0.4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21" customHeight="1" x14ac:dyDescent="0.4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21" customHeight="1" x14ac:dyDescent="0.4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21" customHeight="1" x14ac:dyDescent="0.4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21" customHeight="1" x14ac:dyDescent="0.4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21" customHeight="1" x14ac:dyDescent="0.4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21" customHeight="1" x14ac:dyDescent="0.4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21" customHeight="1" x14ac:dyDescent="0.4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21" customHeight="1" x14ac:dyDescent="0.4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21" customHeight="1" x14ac:dyDescent="0.4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21" customHeight="1" x14ac:dyDescent="0.4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21" customHeight="1" x14ac:dyDescent="0.4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21" customHeight="1" x14ac:dyDescent="0.4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21" customHeight="1" x14ac:dyDescent="0.4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21" customHeight="1" x14ac:dyDescent="0.4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21" customHeight="1" x14ac:dyDescent="0.4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21" customHeight="1" x14ac:dyDescent="0.4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ht="21" customHeight="1" x14ac:dyDescent="0.4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ht="21" customHeight="1" x14ac:dyDescent="0.4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21" customHeight="1" x14ac:dyDescent="0.4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21" customHeight="1" x14ac:dyDescent="0.4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21" customHeight="1" x14ac:dyDescent="0.4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21" customHeight="1" x14ac:dyDescent="0.4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  <row r="94" spans="1:13" ht="21" customHeight="1" x14ac:dyDescent="0.4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</row>
    <row r="95" spans="1:13" ht="21" customHeight="1" x14ac:dyDescent="0.4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spans="1:13" ht="21" customHeight="1" x14ac:dyDescent="0.4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21" customHeight="1" x14ac:dyDescent="0.4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8" spans="1:13" ht="21" customHeight="1" x14ac:dyDescent="0.4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</row>
    <row r="99" spans="1:13" ht="21" customHeight="1" x14ac:dyDescent="0.4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21" customHeight="1" x14ac:dyDescent="0.4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ht="21" customHeight="1" x14ac:dyDescent="0.4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21" customHeight="1" x14ac:dyDescent="0.4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21" customHeight="1" x14ac:dyDescent="0.4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ht="21" customHeight="1" x14ac:dyDescent="0.4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21" customHeight="1" x14ac:dyDescent="0.4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21" customHeight="1" x14ac:dyDescent="0.4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21" customHeight="1" x14ac:dyDescent="0.4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21" customHeight="1" x14ac:dyDescent="0.4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21" customHeight="1" x14ac:dyDescent="0.4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21" customHeight="1" x14ac:dyDescent="0.4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21" customHeight="1" x14ac:dyDescent="0.4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21" customHeight="1" x14ac:dyDescent="0.4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21" customHeight="1" x14ac:dyDescent="0.4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21" customHeight="1" x14ac:dyDescent="0.4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21" customHeight="1" x14ac:dyDescent="0.4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21" customHeight="1" x14ac:dyDescent="0.4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21" customHeight="1" x14ac:dyDescent="0.4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21" customHeight="1" x14ac:dyDescent="0.4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21" customHeight="1" x14ac:dyDescent="0.4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21" customHeight="1" x14ac:dyDescent="0.4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21" customHeight="1" x14ac:dyDescent="0.4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21" customHeight="1" x14ac:dyDescent="0.4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21" customHeight="1" x14ac:dyDescent="0.4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21" customHeight="1" x14ac:dyDescent="0.4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21" customHeight="1" x14ac:dyDescent="0.4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21" customHeight="1" x14ac:dyDescent="0.4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1" customHeight="1" x14ac:dyDescent="0.4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21" customHeight="1" x14ac:dyDescent="0.4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21" customHeight="1" x14ac:dyDescent="0.4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21" customHeight="1" x14ac:dyDescent="0.4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21" customHeight="1" x14ac:dyDescent="0.4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21" customHeight="1" x14ac:dyDescent="0.4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21" customHeight="1" x14ac:dyDescent="0.4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21" customHeight="1" x14ac:dyDescent="0.4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21" customHeight="1" x14ac:dyDescent="0.4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21" customHeight="1" x14ac:dyDescent="0.4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21" customHeight="1" x14ac:dyDescent="0.4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21" customHeight="1" x14ac:dyDescent="0.4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21" customHeight="1" x14ac:dyDescent="0.4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21" customHeight="1" x14ac:dyDescent="0.4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21" customHeight="1" x14ac:dyDescent="0.4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21" customHeight="1" x14ac:dyDescent="0.4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21" customHeight="1" x14ac:dyDescent="0.4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21" customHeight="1" x14ac:dyDescent="0.4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21" customHeight="1" x14ac:dyDescent="0.4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21" customHeight="1" x14ac:dyDescent="0.4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21" customHeight="1" x14ac:dyDescent="0.4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1" customHeight="1" x14ac:dyDescent="0.4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21" customHeight="1" x14ac:dyDescent="0.4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21" customHeight="1" x14ac:dyDescent="0.4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21" customHeight="1" x14ac:dyDescent="0.4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21" customHeight="1" x14ac:dyDescent="0.4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21" customHeight="1" x14ac:dyDescent="0.4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21" customHeight="1" x14ac:dyDescent="0.4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21" customHeight="1" x14ac:dyDescent="0.4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21" customHeight="1" x14ac:dyDescent="0.4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21" customHeight="1" x14ac:dyDescent="0.4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21" customHeight="1" x14ac:dyDescent="0.4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21" customHeight="1" x14ac:dyDescent="0.4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21" customHeight="1" x14ac:dyDescent="0.4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21" customHeight="1" x14ac:dyDescent="0.4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21" customHeight="1" x14ac:dyDescent="0.4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21" customHeight="1" x14ac:dyDescent="0.4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21" customHeight="1" x14ac:dyDescent="0.4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21" customHeight="1" x14ac:dyDescent="0.4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21" customHeight="1" x14ac:dyDescent="0.4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21" customHeight="1" x14ac:dyDescent="0.4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21" customHeight="1" x14ac:dyDescent="0.4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21" customHeight="1" x14ac:dyDescent="0.4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21" customHeight="1" x14ac:dyDescent="0.4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21" customHeight="1" x14ac:dyDescent="0.4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21" customHeight="1" x14ac:dyDescent="0.4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21" customHeight="1" x14ac:dyDescent="0.4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21" customHeight="1" x14ac:dyDescent="0.4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21" customHeight="1" x14ac:dyDescent="0.4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21" customHeight="1" x14ac:dyDescent="0.4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21" customHeight="1" x14ac:dyDescent="0.4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21" customHeight="1" x14ac:dyDescent="0.4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21" customHeight="1" x14ac:dyDescent="0.4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21" customHeight="1" x14ac:dyDescent="0.4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21" customHeight="1" x14ac:dyDescent="0.4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21" customHeight="1" x14ac:dyDescent="0.4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21" customHeight="1" x14ac:dyDescent="0.4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21" customHeight="1" x14ac:dyDescent="0.4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21" customHeight="1" x14ac:dyDescent="0.4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21" customHeight="1" x14ac:dyDescent="0.4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21" customHeight="1" x14ac:dyDescent="0.4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21" customHeight="1" x14ac:dyDescent="0.4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21" customHeight="1" x14ac:dyDescent="0.4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21" customHeight="1" x14ac:dyDescent="0.4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21" customHeight="1" x14ac:dyDescent="0.4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21" customHeight="1" x14ac:dyDescent="0.4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21" customHeight="1" x14ac:dyDescent="0.4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21" customHeight="1" x14ac:dyDescent="0.4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21" customHeight="1" x14ac:dyDescent="0.4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21" customHeight="1" x14ac:dyDescent="0.4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3" ht="21" customHeight="1" x14ac:dyDescent="0.4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3" ht="21" customHeight="1" x14ac:dyDescent="0.4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3" ht="21" customHeight="1" x14ac:dyDescent="0.4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3" ht="21" customHeight="1" x14ac:dyDescent="0.4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3" ht="21" customHeight="1" x14ac:dyDescent="0.4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ht="21" customHeight="1" x14ac:dyDescent="0.4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3" ht="21" customHeight="1" x14ac:dyDescent="0.4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3" ht="21" customHeight="1" x14ac:dyDescent="0.4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3" ht="21" customHeight="1" x14ac:dyDescent="0.4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ht="21" customHeight="1" x14ac:dyDescent="0.4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1:13" ht="21" customHeight="1" x14ac:dyDescent="0.4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1" customHeight="1" x14ac:dyDescent="0.4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1:13" ht="21" customHeight="1" x14ac:dyDescent="0.4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</row>
    <row r="210" spans="1:13" ht="21" customHeight="1" x14ac:dyDescent="0.4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</row>
    <row r="211" spans="1:13" ht="21" customHeight="1" x14ac:dyDescent="0.4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</row>
    <row r="212" spans="1:13" ht="21" customHeight="1" x14ac:dyDescent="0.4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</row>
    <row r="213" spans="1:13" ht="21" customHeight="1" x14ac:dyDescent="0.4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</row>
    <row r="214" spans="1:13" ht="21" customHeight="1" x14ac:dyDescent="0.4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</row>
    <row r="215" spans="1:13" ht="21" customHeight="1" x14ac:dyDescent="0.4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</row>
    <row r="216" spans="1:13" ht="21" customHeight="1" x14ac:dyDescent="0.4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</row>
    <row r="217" spans="1:13" ht="21" customHeight="1" x14ac:dyDescent="0.4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3" ht="21" customHeight="1" x14ac:dyDescent="0.4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</row>
    <row r="219" spans="1:13" ht="21" customHeight="1" x14ac:dyDescent="0.4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</row>
    <row r="220" spans="1:13" ht="21" customHeight="1" x14ac:dyDescent="0.4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</row>
    <row r="221" spans="1:13" ht="21" customHeight="1" x14ac:dyDescent="0.4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13" ht="21" customHeight="1" x14ac:dyDescent="0.4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21" customHeight="1" x14ac:dyDescent="0.4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</row>
    <row r="224" spans="1:13" ht="21" customHeight="1" x14ac:dyDescent="0.4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</row>
    <row r="225" spans="1:13" ht="21" customHeight="1" x14ac:dyDescent="0.4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</row>
    <row r="226" spans="1:13" ht="21" customHeight="1" x14ac:dyDescent="0.4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</row>
    <row r="227" spans="1:13" ht="21" customHeight="1" x14ac:dyDescent="0.4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</row>
    <row r="228" spans="1:13" ht="21" customHeight="1" x14ac:dyDescent="0.4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</row>
    <row r="229" spans="1:13" ht="21" customHeight="1" x14ac:dyDescent="0.4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ht="21" customHeight="1" x14ac:dyDescent="0.4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ht="21" customHeight="1" x14ac:dyDescent="0.4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ht="21" customHeight="1" x14ac:dyDescent="0.4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ht="21" customHeight="1" x14ac:dyDescent="0.4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3" ht="21" customHeight="1" x14ac:dyDescent="0.4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ht="21" customHeight="1" x14ac:dyDescent="0.4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1:13" ht="21" customHeight="1" x14ac:dyDescent="0.4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</row>
    <row r="237" spans="1:13" ht="21" customHeight="1" x14ac:dyDescent="0.4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</row>
    <row r="238" spans="1:13" ht="21" customHeight="1" x14ac:dyDescent="0.4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</row>
    <row r="239" spans="1:13" ht="21" customHeight="1" x14ac:dyDescent="0.4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</row>
    <row r="240" spans="1:13" ht="21" customHeight="1" x14ac:dyDescent="0.4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</row>
    <row r="241" spans="1:13" ht="21" customHeight="1" x14ac:dyDescent="0.4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</row>
    <row r="242" spans="1:13" ht="21" customHeight="1" x14ac:dyDescent="0.4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</row>
    <row r="243" spans="1:13" ht="21" customHeight="1" x14ac:dyDescent="0.4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</row>
    <row r="244" spans="1:13" ht="21" customHeight="1" x14ac:dyDescent="0.4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</row>
    <row r="245" spans="1:13" ht="21" customHeight="1" x14ac:dyDescent="0.4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</row>
    <row r="246" spans="1:13" ht="21" customHeight="1" x14ac:dyDescent="0.4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</row>
    <row r="247" spans="1:13" ht="21" customHeight="1" x14ac:dyDescent="0.4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</row>
    <row r="248" spans="1:13" ht="21" customHeight="1" x14ac:dyDescent="0.4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</row>
    <row r="249" spans="1:13" ht="21" customHeight="1" x14ac:dyDescent="0.4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</row>
    <row r="250" spans="1:13" ht="21" customHeight="1" x14ac:dyDescent="0.4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</row>
    <row r="251" spans="1:13" ht="21" customHeight="1" x14ac:dyDescent="0.4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 ht="21" customHeight="1" x14ac:dyDescent="0.4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ht="21" customHeight="1" x14ac:dyDescent="0.4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</row>
    <row r="254" spans="1:13" ht="21" customHeight="1" x14ac:dyDescent="0.4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</row>
    <row r="255" spans="1:13" ht="21" customHeight="1" x14ac:dyDescent="0.4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</row>
    <row r="256" spans="1:13" ht="21" customHeight="1" x14ac:dyDescent="0.4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</row>
    <row r="257" spans="1:13" ht="21" customHeight="1" x14ac:dyDescent="0.4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</row>
    <row r="258" spans="1:13" ht="21" customHeight="1" x14ac:dyDescent="0.4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</row>
    <row r="259" spans="1:13" ht="21" customHeight="1" x14ac:dyDescent="0.4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</row>
    <row r="260" spans="1:13" ht="21" customHeight="1" x14ac:dyDescent="0.4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3" ht="21" customHeight="1" x14ac:dyDescent="0.4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</row>
    <row r="262" spans="1:13" ht="21" customHeight="1" x14ac:dyDescent="0.4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</row>
    <row r="263" spans="1:13" ht="21" customHeight="1" x14ac:dyDescent="0.4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</row>
    <row r="264" spans="1:13" ht="21" customHeight="1" x14ac:dyDescent="0.4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</row>
    <row r="265" spans="1:13" ht="21" customHeight="1" x14ac:dyDescent="0.4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</row>
    <row r="266" spans="1:13" ht="21" customHeight="1" x14ac:dyDescent="0.4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</row>
    <row r="267" spans="1:13" ht="21" customHeight="1" x14ac:dyDescent="0.4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13" ht="21" customHeight="1" x14ac:dyDescent="0.4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13" ht="21" customHeight="1" x14ac:dyDescent="0.4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</row>
    <row r="270" spans="1:13" ht="21" customHeight="1" x14ac:dyDescent="0.4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</row>
    <row r="271" spans="1:13" ht="21" customHeight="1" x14ac:dyDescent="0.4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</row>
    <row r="272" spans="1:13" ht="21" customHeight="1" x14ac:dyDescent="0.4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</row>
    <row r="273" spans="1:13" ht="21" customHeight="1" x14ac:dyDescent="0.4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</row>
    <row r="274" spans="1:13" ht="21" customHeight="1" x14ac:dyDescent="0.4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</row>
    <row r="275" spans="1:13" ht="21" customHeight="1" x14ac:dyDescent="0.4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</row>
    <row r="276" spans="1:13" ht="21" customHeight="1" x14ac:dyDescent="0.4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</row>
    <row r="277" spans="1:13" ht="21" customHeight="1" x14ac:dyDescent="0.4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</row>
    <row r="278" spans="1:13" ht="21" customHeight="1" x14ac:dyDescent="0.4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</row>
    <row r="279" spans="1:13" ht="21" customHeight="1" x14ac:dyDescent="0.4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</row>
    <row r="280" spans="1:13" ht="21" customHeight="1" x14ac:dyDescent="0.4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</row>
    <row r="281" spans="1:13" ht="21" customHeight="1" x14ac:dyDescent="0.4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1:13" ht="21" customHeight="1" x14ac:dyDescent="0.4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1:13" ht="21" customHeight="1" x14ac:dyDescent="0.4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1:13" ht="21" customHeight="1" x14ac:dyDescent="0.4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1:13" ht="21" customHeight="1" x14ac:dyDescent="0.4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1:13" ht="21" customHeight="1" x14ac:dyDescent="0.4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</row>
    <row r="287" spans="1:13" ht="21" customHeight="1" x14ac:dyDescent="0.4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</row>
    <row r="288" spans="1:13" ht="21" customHeight="1" x14ac:dyDescent="0.4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</row>
    <row r="289" spans="1:13" ht="21" customHeight="1" x14ac:dyDescent="0.4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1:13" ht="21" customHeight="1" x14ac:dyDescent="0.4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</row>
    <row r="291" spans="1:13" ht="21" customHeight="1" x14ac:dyDescent="0.4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</row>
    <row r="292" spans="1:13" ht="21" customHeight="1" x14ac:dyDescent="0.4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</row>
    <row r="293" spans="1:13" ht="21" customHeight="1" x14ac:dyDescent="0.4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</row>
    <row r="294" spans="1:13" ht="21" customHeight="1" x14ac:dyDescent="0.4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</row>
    <row r="295" spans="1:13" ht="21" customHeight="1" x14ac:dyDescent="0.4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</row>
    <row r="296" spans="1:13" ht="21" customHeight="1" x14ac:dyDescent="0.4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</row>
    <row r="297" spans="1:13" ht="21" customHeight="1" x14ac:dyDescent="0.4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</row>
    <row r="298" spans="1:13" ht="21" customHeight="1" x14ac:dyDescent="0.4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</row>
    <row r="299" spans="1:13" ht="21" customHeight="1" x14ac:dyDescent="0.4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</row>
    <row r="300" spans="1:13" ht="21" customHeight="1" x14ac:dyDescent="0.4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</row>
    <row r="301" spans="1:13" ht="21" customHeight="1" x14ac:dyDescent="0.4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</row>
    <row r="302" spans="1:13" ht="21" customHeight="1" x14ac:dyDescent="0.4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</row>
    <row r="303" spans="1:13" ht="21" customHeight="1" x14ac:dyDescent="0.4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</row>
    <row r="304" spans="1:13" ht="21" customHeight="1" x14ac:dyDescent="0.4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</row>
    <row r="305" spans="1:13" ht="21" customHeight="1" x14ac:dyDescent="0.4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</row>
    <row r="306" spans="1:13" ht="21" customHeight="1" x14ac:dyDescent="0.4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</row>
    <row r="307" spans="1:13" ht="21" customHeight="1" x14ac:dyDescent="0.4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</row>
    <row r="308" spans="1:13" ht="21" customHeight="1" x14ac:dyDescent="0.4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</row>
    <row r="309" spans="1:13" ht="21" customHeight="1" x14ac:dyDescent="0.4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</row>
    <row r="310" spans="1:13" ht="21" customHeight="1" x14ac:dyDescent="0.4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</row>
    <row r="311" spans="1:13" ht="21" customHeight="1" x14ac:dyDescent="0.4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</row>
    <row r="312" spans="1:13" ht="21" customHeight="1" x14ac:dyDescent="0.4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</row>
    <row r="313" spans="1:13" ht="21" customHeight="1" x14ac:dyDescent="0.4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</row>
    <row r="314" spans="1:13" ht="21" customHeight="1" x14ac:dyDescent="0.4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</row>
    <row r="315" spans="1:13" ht="21" customHeight="1" x14ac:dyDescent="0.4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</row>
    <row r="316" spans="1:13" ht="21" customHeight="1" x14ac:dyDescent="0.4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</row>
    <row r="317" spans="1:13" ht="21" customHeight="1" x14ac:dyDescent="0.4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</row>
    <row r="318" spans="1:13" ht="21" customHeight="1" x14ac:dyDescent="0.4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</row>
    <row r="319" spans="1:13" ht="21" customHeight="1" x14ac:dyDescent="0.4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</row>
    <row r="320" spans="1:13" ht="21" customHeight="1" x14ac:dyDescent="0.4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</row>
    <row r="321" spans="1:13" ht="21" customHeight="1" x14ac:dyDescent="0.4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</row>
    <row r="322" spans="1:13" ht="21" customHeight="1" x14ac:dyDescent="0.4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</row>
    <row r="323" spans="1:13" ht="21" customHeight="1" x14ac:dyDescent="0.4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</row>
    <row r="324" spans="1:13" ht="21" customHeight="1" x14ac:dyDescent="0.4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</row>
    <row r="325" spans="1:13" ht="21" customHeight="1" x14ac:dyDescent="0.4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</row>
    <row r="326" spans="1:13" ht="21" customHeight="1" x14ac:dyDescent="0.4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</row>
    <row r="327" spans="1:13" ht="21" customHeight="1" x14ac:dyDescent="0.4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</row>
    <row r="328" spans="1:13" ht="21" customHeight="1" x14ac:dyDescent="0.4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</row>
    <row r="329" spans="1:13" ht="21" customHeight="1" x14ac:dyDescent="0.4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</row>
    <row r="330" spans="1:13" ht="21" customHeight="1" x14ac:dyDescent="0.4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</row>
    <row r="331" spans="1:13" ht="21" customHeight="1" x14ac:dyDescent="0.4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</row>
    <row r="332" spans="1:13" ht="21" customHeight="1" x14ac:dyDescent="0.4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</row>
    <row r="333" spans="1:13" ht="21" customHeight="1" x14ac:dyDescent="0.4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 ht="21" customHeight="1" x14ac:dyDescent="0.4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</row>
    <row r="335" spans="1:13" ht="21" customHeight="1" x14ac:dyDescent="0.4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</row>
    <row r="336" spans="1:13" ht="21" customHeight="1" x14ac:dyDescent="0.4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</row>
    <row r="337" spans="1:13" ht="21" customHeight="1" x14ac:dyDescent="0.4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</row>
    <row r="338" spans="1:13" ht="21" customHeight="1" x14ac:dyDescent="0.4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</row>
    <row r="339" spans="1:13" ht="21" customHeight="1" x14ac:dyDescent="0.4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</row>
    <row r="340" spans="1:13" ht="21" customHeight="1" x14ac:dyDescent="0.4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</row>
    <row r="341" spans="1:13" ht="21" customHeight="1" x14ac:dyDescent="0.4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</row>
    <row r="342" spans="1:13" ht="21" customHeight="1" x14ac:dyDescent="0.4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</row>
    <row r="343" spans="1:13" ht="21" customHeight="1" x14ac:dyDescent="0.4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</row>
    <row r="344" spans="1:13" ht="21" customHeight="1" x14ac:dyDescent="0.4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</row>
    <row r="345" spans="1:13" ht="21" customHeight="1" x14ac:dyDescent="0.4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</row>
    <row r="346" spans="1:13" ht="21" customHeight="1" x14ac:dyDescent="0.4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</row>
    <row r="347" spans="1:13" ht="21" customHeight="1" x14ac:dyDescent="0.4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</row>
    <row r="348" spans="1:13" ht="21" customHeight="1" x14ac:dyDescent="0.4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</row>
    <row r="349" spans="1:13" ht="21" customHeight="1" x14ac:dyDescent="0.4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</row>
    <row r="350" spans="1:13" ht="21" customHeight="1" x14ac:dyDescent="0.4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</row>
    <row r="351" spans="1:13" ht="21" customHeight="1" x14ac:dyDescent="0.4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</row>
    <row r="352" spans="1:13" ht="21" customHeight="1" x14ac:dyDescent="0.4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</row>
    <row r="353" spans="1:13" ht="21" customHeight="1" x14ac:dyDescent="0.4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</row>
    <row r="354" spans="1:13" ht="21" customHeight="1" x14ac:dyDescent="0.4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</row>
    <row r="355" spans="1:13" ht="21" customHeight="1" x14ac:dyDescent="0.4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</row>
    <row r="356" spans="1:13" ht="21" customHeight="1" x14ac:dyDescent="0.4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</row>
    <row r="357" spans="1:13" ht="21" customHeight="1" x14ac:dyDescent="0.4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</row>
    <row r="358" spans="1:13" ht="21" customHeight="1" x14ac:dyDescent="0.4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</row>
    <row r="359" spans="1:13" ht="21" customHeight="1" x14ac:dyDescent="0.4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</row>
    <row r="360" spans="1:13" ht="21" customHeight="1" x14ac:dyDescent="0.4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</row>
    <row r="361" spans="1:13" ht="21" customHeight="1" x14ac:dyDescent="0.4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</row>
    <row r="362" spans="1:13" ht="21" customHeight="1" x14ac:dyDescent="0.4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</row>
    <row r="363" spans="1:13" ht="21" customHeight="1" x14ac:dyDescent="0.4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</row>
    <row r="364" spans="1:13" ht="21" customHeight="1" x14ac:dyDescent="0.4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</row>
    <row r="365" spans="1:13" ht="21" customHeight="1" x14ac:dyDescent="0.4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</row>
    <row r="366" spans="1:13" ht="21" customHeight="1" x14ac:dyDescent="0.4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 ht="21" customHeight="1" x14ac:dyDescent="0.4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</row>
    <row r="368" spans="1:13" ht="21" customHeight="1" x14ac:dyDescent="0.4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</row>
    <row r="369" spans="1:13" ht="21" customHeight="1" x14ac:dyDescent="0.4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</row>
    <row r="370" spans="1:13" ht="21" customHeight="1" x14ac:dyDescent="0.4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</row>
    <row r="371" spans="1:13" ht="21" customHeight="1" x14ac:dyDescent="0.4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</row>
    <row r="372" spans="1:13" ht="21" customHeight="1" x14ac:dyDescent="0.4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</row>
    <row r="373" spans="1:13" ht="21" customHeight="1" x14ac:dyDescent="0.4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</row>
    <row r="374" spans="1:13" ht="21" customHeight="1" x14ac:dyDescent="0.4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</row>
    <row r="375" spans="1:13" ht="21" customHeight="1" x14ac:dyDescent="0.4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</row>
    <row r="376" spans="1:13" ht="21" customHeight="1" x14ac:dyDescent="0.4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</row>
    <row r="377" spans="1:13" ht="21" customHeight="1" x14ac:dyDescent="0.4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</row>
    <row r="378" spans="1:13" ht="21" customHeight="1" x14ac:dyDescent="0.4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</row>
    <row r="379" spans="1:13" ht="21" customHeight="1" x14ac:dyDescent="0.4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</row>
    <row r="380" spans="1:13" ht="21" customHeight="1" x14ac:dyDescent="0.4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</row>
    <row r="381" spans="1:13" ht="21" customHeight="1" x14ac:dyDescent="0.4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</row>
    <row r="382" spans="1:13" ht="21" customHeight="1" x14ac:dyDescent="0.4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</row>
    <row r="383" spans="1:13" ht="21" customHeight="1" x14ac:dyDescent="0.4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</row>
    <row r="384" spans="1:13" ht="21" customHeight="1" x14ac:dyDescent="0.4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</row>
    <row r="385" spans="1:13" ht="21" customHeight="1" x14ac:dyDescent="0.4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</row>
    <row r="386" spans="1:13" ht="21" customHeight="1" x14ac:dyDescent="0.4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</row>
    <row r="387" spans="1:13" ht="21" customHeight="1" x14ac:dyDescent="0.4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</row>
    <row r="388" spans="1:13" ht="21" customHeight="1" x14ac:dyDescent="0.4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</row>
    <row r="389" spans="1:13" ht="21" customHeight="1" x14ac:dyDescent="0.4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</row>
    <row r="390" spans="1:13" ht="21" customHeight="1" x14ac:dyDescent="0.4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</row>
    <row r="391" spans="1:13" ht="21" customHeight="1" x14ac:dyDescent="0.4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</row>
    <row r="392" spans="1:13" ht="21" customHeight="1" x14ac:dyDescent="0.4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</row>
    <row r="393" spans="1:13" ht="21" customHeight="1" x14ac:dyDescent="0.4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</row>
    <row r="394" spans="1:13" ht="21" customHeight="1" x14ac:dyDescent="0.4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</row>
    <row r="395" spans="1:13" ht="21" customHeight="1" x14ac:dyDescent="0.4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</row>
    <row r="396" spans="1:13" ht="21" customHeight="1" x14ac:dyDescent="0.4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1" customHeight="1" x14ac:dyDescent="0.4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</row>
    <row r="398" spans="1:13" ht="21" customHeight="1" x14ac:dyDescent="0.4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13" ht="21" customHeight="1" x14ac:dyDescent="0.4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 ht="21" customHeight="1" x14ac:dyDescent="0.4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ht="21" customHeight="1" x14ac:dyDescent="0.4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ht="21" customHeight="1" x14ac:dyDescent="0.4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ht="21" customHeight="1" x14ac:dyDescent="0.4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ht="21" customHeight="1" x14ac:dyDescent="0.4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ht="21" customHeight="1" x14ac:dyDescent="0.4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ht="21" customHeight="1" x14ac:dyDescent="0.4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ht="21" customHeight="1" x14ac:dyDescent="0.4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ht="21" customHeight="1" x14ac:dyDescent="0.4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ht="21" customHeight="1" x14ac:dyDescent="0.4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ht="21" customHeight="1" x14ac:dyDescent="0.4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ht="21" customHeight="1" x14ac:dyDescent="0.4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ht="21" customHeight="1" x14ac:dyDescent="0.4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ht="21" customHeight="1" x14ac:dyDescent="0.4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ht="21" customHeight="1" x14ac:dyDescent="0.4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ht="21" customHeight="1" x14ac:dyDescent="0.4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ht="21" customHeight="1" x14ac:dyDescent="0.4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ht="21" customHeight="1" x14ac:dyDescent="0.4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ht="21" customHeight="1" x14ac:dyDescent="0.4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ht="21" customHeight="1" x14ac:dyDescent="0.4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ht="21" customHeight="1" x14ac:dyDescent="0.4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ht="21" customHeight="1" x14ac:dyDescent="0.4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ht="21" customHeight="1" x14ac:dyDescent="0.4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ht="21" customHeight="1" x14ac:dyDescent="0.4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ht="21" customHeight="1" x14ac:dyDescent="0.4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ht="21" customHeight="1" x14ac:dyDescent="0.4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ht="21" customHeight="1" x14ac:dyDescent="0.4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ht="21" customHeight="1" x14ac:dyDescent="0.4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ht="21" customHeight="1" x14ac:dyDescent="0.4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ht="21" customHeight="1" x14ac:dyDescent="0.4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</row>
    <row r="430" spans="1:13" ht="21" customHeight="1" x14ac:dyDescent="0.4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</row>
    <row r="431" spans="1:13" ht="21" customHeight="1" x14ac:dyDescent="0.4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</row>
    <row r="432" spans="1:13" ht="21" customHeight="1" x14ac:dyDescent="0.4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1:13" ht="21" customHeight="1" x14ac:dyDescent="0.4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</row>
    <row r="434" spans="1:13" ht="21" customHeight="1" x14ac:dyDescent="0.4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</row>
    <row r="435" spans="1:13" ht="21" customHeight="1" x14ac:dyDescent="0.4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</row>
    <row r="436" spans="1:13" ht="21" customHeight="1" x14ac:dyDescent="0.4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1" customHeight="1" x14ac:dyDescent="0.4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</row>
    <row r="438" spans="1:13" ht="21" customHeight="1" x14ac:dyDescent="0.4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</row>
    <row r="439" spans="1:13" ht="21" customHeight="1" x14ac:dyDescent="0.4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</row>
    <row r="440" spans="1:13" ht="21" customHeight="1" x14ac:dyDescent="0.4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13" ht="21" customHeight="1" x14ac:dyDescent="0.4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13" ht="21" customHeight="1" x14ac:dyDescent="0.4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13" ht="21" customHeight="1" x14ac:dyDescent="0.4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13" ht="21" customHeight="1" x14ac:dyDescent="0.4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13" ht="21" customHeight="1" x14ac:dyDescent="0.4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13" ht="21" customHeight="1" x14ac:dyDescent="0.4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13" ht="21" customHeight="1" x14ac:dyDescent="0.4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13" ht="21" customHeight="1" x14ac:dyDescent="0.4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ht="21" customHeight="1" x14ac:dyDescent="0.4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ht="21" customHeight="1" x14ac:dyDescent="0.4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ht="21" customHeight="1" x14ac:dyDescent="0.4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ht="21" customHeight="1" x14ac:dyDescent="0.4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ht="21" customHeight="1" x14ac:dyDescent="0.4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ht="21" customHeight="1" x14ac:dyDescent="0.4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ht="21" customHeight="1" x14ac:dyDescent="0.4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ht="21" customHeight="1" x14ac:dyDescent="0.4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ht="21" customHeight="1" x14ac:dyDescent="0.4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ht="21" customHeight="1" x14ac:dyDescent="0.4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ht="21" customHeight="1" x14ac:dyDescent="0.4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ht="21" customHeight="1" x14ac:dyDescent="0.4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</row>
    <row r="461" spans="1:13" ht="21" customHeight="1" x14ac:dyDescent="0.4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1:13" ht="21" customHeight="1" x14ac:dyDescent="0.4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</row>
    <row r="463" spans="1:13" ht="21" customHeight="1" x14ac:dyDescent="0.4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</row>
    <row r="464" spans="1:13" ht="21" customHeight="1" x14ac:dyDescent="0.4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</row>
    <row r="465" spans="1:13" ht="21" customHeight="1" x14ac:dyDescent="0.4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3" ht="21" customHeight="1" x14ac:dyDescent="0.4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</row>
    <row r="467" spans="1:13" ht="21" customHeight="1" x14ac:dyDescent="0.4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</row>
    <row r="468" spans="1:13" ht="21" customHeight="1" x14ac:dyDescent="0.4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</row>
    <row r="469" spans="1:13" ht="21" customHeight="1" x14ac:dyDescent="0.4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</row>
    <row r="470" spans="1:13" ht="21" customHeight="1" x14ac:dyDescent="0.4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</row>
    <row r="471" spans="1:13" ht="21" customHeight="1" x14ac:dyDescent="0.4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</row>
    <row r="472" spans="1:13" ht="21" customHeight="1" x14ac:dyDescent="0.4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3" ht="21" customHeight="1" x14ac:dyDescent="0.4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</row>
    <row r="474" spans="1:13" ht="21" customHeight="1" x14ac:dyDescent="0.4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</row>
    <row r="475" spans="1:13" ht="21" customHeight="1" x14ac:dyDescent="0.4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</row>
    <row r="476" spans="1:13" ht="21" customHeight="1" x14ac:dyDescent="0.4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1" customHeight="1" x14ac:dyDescent="0.4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1" customHeight="1" x14ac:dyDescent="0.4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</row>
    <row r="479" spans="1:13" ht="21" customHeight="1" x14ac:dyDescent="0.4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</row>
    <row r="480" spans="1:13" ht="21" customHeight="1" x14ac:dyDescent="0.4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</row>
    <row r="481" spans="1:13" ht="21" customHeight="1" x14ac:dyDescent="0.4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</row>
    <row r="482" spans="1:13" ht="21" customHeight="1" x14ac:dyDescent="0.4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</row>
    <row r="483" spans="1:13" ht="21" customHeight="1" x14ac:dyDescent="0.4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</row>
    <row r="484" spans="1:13" ht="21" customHeight="1" x14ac:dyDescent="0.4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</row>
    <row r="485" spans="1:13" ht="21" customHeight="1" x14ac:dyDescent="0.4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</row>
    <row r="486" spans="1:13" ht="21" customHeight="1" x14ac:dyDescent="0.4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</row>
    <row r="487" spans="1:13" ht="21" customHeight="1" x14ac:dyDescent="0.4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</row>
    <row r="488" spans="1:13" ht="21" customHeight="1" x14ac:dyDescent="0.4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</row>
    <row r="489" spans="1:13" ht="21" customHeight="1" x14ac:dyDescent="0.4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13" ht="21" customHeight="1" x14ac:dyDescent="0.4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</row>
    <row r="491" spans="1:13" ht="21" customHeight="1" x14ac:dyDescent="0.4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</row>
    <row r="492" spans="1:13" ht="21" customHeight="1" x14ac:dyDescent="0.4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</row>
    <row r="493" spans="1:13" ht="21" customHeight="1" x14ac:dyDescent="0.4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</row>
    <row r="494" spans="1:13" ht="21" customHeight="1" x14ac:dyDescent="0.4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13" ht="21" customHeight="1" x14ac:dyDescent="0.4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1:13" ht="21" customHeight="1" x14ac:dyDescent="0.4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</row>
    <row r="497" spans="1:13" ht="21" customHeight="1" x14ac:dyDescent="0.4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1" customHeight="1" x14ac:dyDescent="0.4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</row>
    <row r="499" spans="1:13" ht="21" customHeight="1" x14ac:dyDescent="0.4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</row>
    <row r="500" spans="1:13" ht="21" customHeight="1" x14ac:dyDescent="0.4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</row>
  </sheetData>
  <mergeCells count="6">
    <mergeCell ref="A12:B13"/>
    <mergeCell ref="A3:B3"/>
    <mergeCell ref="A4:B5"/>
    <mergeCell ref="A6:B7"/>
    <mergeCell ref="A8:B9"/>
    <mergeCell ref="A10:B11"/>
  </mergeCells>
  <conditionalFormatting sqref="C4:C13">
    <cfRule type="cellIs" dxfId="2" priority="1" operator="greaterThan">
      <formula>0</formula>
    </cfRule>
  </conditionalFormatting>
  <dataValidations count="1">
    <dataValidation type="list" allowBlank="1" showErrorMessage="1" sqref="C5 C7 C9 C11 C13">
      <formula1>"ผู้เรียนเข้าร่วมตามเกณฑ์,ผู้เรียนเข้าร่วมไม่ตามเกณฑ์"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00"/>
  <sheetViews>
    <sheetView workbookViewId="0">
      <selection activeCell="L14" sqref="L14"/>
    </sheetView>
  </sheetViews>
  <sheetFormatPr defaultColWidth="17.25" defaultRowHeight="15" customHeight="1" x14ac:dyDescent="0.2"/>
  <cols>
    <col min="1" max="1" width="61" customWidth="1"/>
    <col min="2" max="2" width="15.625" customWidth="1"/>
    <col min="3" max="3" width="16" customWidth="1"/>
    <col min="4" max="4" width="1.875" hidden="1" customWidth="1"/>
    <col min="5" max="13" width="9" customWidth="1"/>
  </cols>
  <sheetData>
    <row r="1" spans="1:13" ht="34.5" customHeight="1" x14ac:dyDescent="0.45">
      <c r="A1" s="153" t="s">
        <v>222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0.5" customHeight="1" x14ac:dyDescent="0.4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34.5" customHeight="1" x14ac:dyDescent="0.45">
      <c r="A3" s="205" t="s">
        <v>149</v>
      </c>
      <c r="B3" s="160"/>
      <c r="C3" s="101" t="s">
        <v>223</v>
      </c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60.75" customHeight="1" x14ac:dyDescent="0.45">
      <c r="A4" s="201" t="s">
        <v>224</v>
      </c>
      <c r="B4" s="160"/>
      <c r="C4" s="122"/>
      <c r="D4" s="41">
        <f t="shared" ref="D4:D8" si="0">IF(C4="มี",1,0)</f>
        <v>0</v>
      </c>
      <c r="E4" s="41" t="str">
        <f t="shared" ref="E4:E8" si="1">IF(C4="","คลิกเพื่อเลือกข้อมูลในช่องสีฟ้า","")</f>
        <v>คลิกเพื่อเลือกข้อมูลในช่องสีฟ้า</v>
      </c>
      <c r="F4" s="41"/>
      <c r="G4" s="41"/>
      <c r="H4" s="41"/>
      <c r="I4" s="41"/>
      <c r="J4" s="41"/>
      <c r="K4" s="41"/>
      <c r="L4" s="41"/>
      <c r="M4" s="41"/>
    </row>
    <row r="5" spans="1:13" ht="42.75" customHeight="1" x14ac:dyDescent="0.45">
      <c r="A5" s="201" t="s">
        <v>225</v>
      </c>
      <c r="B5" s="160"/>
      <c r="C5" s="122"/>
      <c r="D5" s="41">
        <f t="shared" si="0"/>
        <v>0</v>
      </c>
      <c r="E5" s="41" t="str">
        <f t="shared" si="1"/>
        <v>คลิกเพื่อเลือกข้อมูลในช่องสีฟ้า</v>
      </c>
      <c r="F5" s="41"/>
      <c r="G5" s="41"/>
      <c r="H5" s="41"/>
      <c r="I5" s="41"/>
      <c r="J5" s="41"/>
      <c r="K5" s="41"/>
      <c r="L5" s="41"/>
      <c r="M5" s="41"/>
    </row>
    <row r="6" spans="1:13" ht="44.25" customHeight="1" x14ac:dyDescent="0.45">
      <c r="A6" s="201" t="s">
        <v>226</v>
      </c>
      <c r="B6" s="160"/>
      <c r="C6" s="122"/>
      <c r="D6" s="41">
        <f t="shared" si="0"/>
        <v>0</v>
      </c>
      <c r="E6" s="41" t="str">
        <f t="shared" si="1"/>
        <v>คลิกเพื่อเลือกข้อมูลในช่องสีฟ้า</v>
      </c>
      <c r="F6" s="41"/>
      <c r="G6" s="41"/>
      <c r="H6" s="41"/>
      <c r="I6" s="41"/>
      <c r="J6" s="41"/>
      <c r="K6" s="41"/>
      <c r="L6" s="41"/>
      <c r="M6" s="41"/>
    </row>
    <row r="7" spans="1:13" ht="34.5" customHeight="1" x14ac:dyDescent="0.45">
      <c r="A7" s="201" t="s">
        <v>227</v>
      </c>
      <c r="B7" s="160"/>
      <c r="C7" s="122"/>
      <c r="D7" s="41">
        <f t="shared" si="0"/>
        <v>0</v>
      </c>
      <c r="E7" s="41" t="str">
        <f t="shared" si="1"/>
        <v>คลิกเพื่อเลือกข้อมูลในช่องสีฟ้า</v>
      </c>
      <c r="F7" s="41"/>
      <c r="G7" s="41"/>
      <c r="H7" s="41"/>
      <c r="I7" s="41"/>
      <c r="J7" s="41"/>
      <c r="K7" s="41"/>
      <c r="L7" s="41"/>
      <c r="M7" s="41"/>
    </row>
    <row r="8" spans="1:13" ht="44.25" customHeight="1" x14ac:dyDescent="0.45">
      <c r="A8" s="201" t="s">
        <v>228</v>
      </c>
      <c r="B8" s="160"/>
      <c r="C8" s="122"/>
      <c r="D8" s="41">
        <f t="shared" si="0"/>
        <v>0</v>
      </c>
      <c r="E8" s="41" t="str">
        <f t="shared" si="1"/>
        <v>คลิกเพื่อเลือกข้อมูลในช่องสีฟ้า</v>
      </c>
      <c r="F8" s="41"/>
      <c r="G8" s="41"/>
      <c r="H8" s="41"/>
      <c r="I8" s="41"/>
      <c r="J8" s="41"/>
      <c r="K8" s="41"/>
      <c r="L8" s="41"/>
      <c r="M8" s="41"/>
    </row>
    <row r="9" spans="1:13" ht="15.75" customHeight="1" x14ac:dyDescent="0.45">
      <c r="A9" s="83"/>
      <c r="B9" s="41"/>
      <c r="C9" s="41"/>
      <c r="D9" s="41">
        <f>IF(D4=0,0,IF(AND(D4=1,D5=1,D6=1,D7=1,D8=1),5,IF(AND(D4=1,D5=1,D6=1,D7=1),4,IF(AND(D4=1,D5=1,D6=1),3,IF(AND(D4=1,D5=1),2,IF(D4=1,1))))))</f>
        <v>0</v>
      </c>
      <c r="E9" s="41"/>
      <c r="F9" s="41"/>
      <c r="G9" s="41"/>
      <c r="H9" s="41"/>
      <c r="I9" s="41"/>
      <c r="J9" s="41"/>
      <c r="K9" s="41"/>
      <c r="L9" s="41"/>
      <c r="M9" s="41"/>
    </row>
    <row r="10" spans="1:13" ht="34.5" customHeight="1" x14ac:dyDescent="0.45">
      <c r="A10" s="40" t="s">
        <v>99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34.5" customHeight="1" x14ac:dyDescent="0.45">
      <c r="A11" s="101" t="s">
        <v>112</v>
      </c>
      <c r="B11" s="101" t="s">
        <v>113</v>
      </c>
      <c r="C11" s="101" t="s">
        <v>99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34.5" customHeight="1" x14ac:dyDescent="0.45">
      <c r="A12" s="112" t="s">
        <v>229</v>
      </c>
      <c r="B12" s="29" t="s">
        <v>115</v>
      </c>
      <c r="C12" s="29" t="s">
        <v>116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34.5" customHeight="1" x14ac:dyDescent="0.45">
      <c r="A13" s="112" t="s">
        <v>230</v>
      </c>
      <c r="B13" s="29" t="s">
        <v>118</v>
      </c>
      <c r="C13" s="29" t="s">
        <v>119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34.5" customHeight="1" x14ac:dyDescent="0.45">
      <c r="A14" s="112" t="s">
        <v>231</v>
      </c>
      <c r="B14" s="29" t="s">
        <v>121</v>
      </c>
      <c r="C14" s="29" t="s">
        <v>122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34.5" customHeight="1" x14ac:dyDescent="0.45">
      <c r="A15" s="112" t="s">
        <v>146</v>
      </c>
      <c r="B15" s="29" t="s">
        <v>124</v>
      </c>
      <c r="C15" s="29" t="s">
        <v>125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34.5" customHeight="1" x14ac:dyDescent="0.45">
      <c r="A16" s="112" t="s">
        <v>147</v>
      </c>
      <c r="B16" s="29" t="s">
        <v>127</v>
      </c>
      <c r="C16" s="29" t="s">
        <v>128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34.5" customHeight="1" x14ac:dyDescent="0.4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34.5" customHeight="1" x14ac:dyDescent="0.45">
      <c r="A18" s="40" t="s">
        <v>129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34.5" customHeight="1" x14ac:dyDescent="0.45">
      <c r="A19" s="101" t="s">
        <v>112</v>
      </c>
      <c r="B19" s="101" t="s">
        <v>113</v>
      </c>
      <c r="C19" s="101" t="s">
        <v>99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34.5" customHeight="1" x14ac:dyDescent="0.45">
      <c r="A20" s="123">
        <f>IF(D9=5,A12,IF(D9=4,A13,IF(D9=3,A14,IF(D9=2,A15,IF(D9=1,A16,0)))))</f>
        <v>0</v>
      </c>
      <c r="B20" s="29">
        <f>D9</f>
        <v>0</v>
      </c>
      <c r="C20" s="29" t="str">
        <f>IF(B20=5,"ดีมาก",IF(B20=4,"ดี",IF(B20=3,"พอใช้",IF(B20=2,"ต้องปรับปรุง",IF(B20=1,"ต้องปรับปรุงเร่งด่วน","ไม่มีผลการดำเนินงาน")))))</f>
        <v>ไม่มีผลการดำเนินงาน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34.5" customHeight="1" x14ac:dyDescent="0.4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34.5" customHeight="1" x14ac:dyDescent="0.4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34.5" customHeight="1" x14ac:dyDescent="0.4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34.5" customHeight="1" x14ac:dyDescent="0.4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34.5" customHeight="1" x14ac:dyDescent="0.4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34.5" customHeight="1" x14ac:dyDescent="0.4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34.5" customHeight="1" x14ac:dyDescent="0.4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34.5" customHeight="1" x14ac:dyDescent="0.4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34.5" customHeight="1" x14ac:dyDescent="0.4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34.5" customHeight="1" x14ac:dyDescent="0.4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34.5" customHeight="1" x14ac:dyDescent="0.4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34.5" customHeight="1" x14ac:dyDescent="0.4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34.5" customHeight="1" x14ac:dyDescent="0.4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34.5" customHeight="1" x14ac:dyDescent="0.4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34.5" customHeight="1" x14ac:dyDescent="0.4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34.5" customHeight="1" x14ac:dyDescent="0.4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34.5" customHeight="1" x14ac:dyDescent="0.4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34.5" customHeight="1" x14ac:dyDescent="0.4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34.5" customHeight="1" x14ac:dyDescent="0.4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34.5" customHeight="1" x14ac:dyDescent="0.4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34.5" customHeight="1" x14ac:dyDescent="0.4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34.5" customHeight="1" x14ac:dyDescent="0.4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34.5" customHeight="1" x14ac:dyDescent="0.4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34.5" customHeight="1" x14ac:dyDescent="0.4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34.5" customHeight="1" x14ac:dyDescent="0.4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34.5" customHeight="1" x14ac:dyDescent="0.4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34.5" customHeight="1" x14ac:dyDescent="0.4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34.5" customHeight="1" x14ac:dyDescent="0.4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34.5" customHeight="1" x14ac:dyDescent="0.4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34.5" customHeight="1" x14ac:dyDescent="0.4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34.5" customHeight="1" x14ac:dyDescent="0.4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34.5" customHeight="1" x14ac:dyDescent="0.4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34.5" customHeight="1" x14ac:dyDescent="0.4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34.5" customHeight="1" x14ac:dyDescent="0.4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34.5" customHeight="1" x14ac:dyDescent="0.4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34.5" customHeight="1" x14ac:dyDescent="0.4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34.5" customHeight="1" x14ac:dyDescent="0.4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34.5" customHeight="1" x14ac:dyDescent="0.4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34.5" customHeight="1" x14ac:dyDescent="0.4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34.5" customHeight="1" x14ac:dyDescent="0.4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34.5" customHeight="1" x14ac:dyDescent="0.4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34.5" customHeight="1" x14ac:dyDescent="0.4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34.5" customHeight="1" x14ac:dyDescent="0.4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34.5" customHeight="1" x14ac:dyDescent="0.4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34.5" customHeight="1" x14ac:dyDescent="0.4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34.5" customHeight="1" x14ac:dyDescent="0.4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34.5" customHeight="1" x14ac:dyDescent="0.4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34.5" customHeight="1" x14ac:dyDescent="0.4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34.5" customHeight="1" x14ac:dyDescent="0.4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34.5" customHeight="1" x14ac:dyDescent="0.4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34.5" customHeight="1" x14ac:dyDescent="0.4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34.5" customHeight="1" x14ac:dyDescent="0.4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34.5" customHeight="1" x14ac:dyDescent="0.4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34.5" customHeight="1" x14ac:dyDescent="0.4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34.5" customHeight="1" x14ac:dyDescent="0.4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34.5" customHeight="1" x14ac:dyDescent="0.4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34.5" customHeight="1" x14ac:dyDescent="0.4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34.5" customHeight="1" x14ac:dyDescent="0.4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34.5" customHeight="1" x14ac:dyDescent="0.4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34.5" customHeight="1" x14ac:dyDescent="0.4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34.5" customHeight="1" x14ac:dyDescent="0.4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34.5" customHeight="1" x14ac:dyDescent="0.4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34.5" customHeight="1" x14ac:dyDescent="0.4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34.5" customHeight="1" x14ac:dyDescent="0.4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34.5" customHeight="1" x14ac:dyDescent="0.4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34.5" customHeight="1" x14ac:dyDescent="0.4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34.5" customHeight="1" x14ac:dyDescent="0.4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ht="34.5" customHeight="1" x14ac:dyDescent="0.4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ht="34.5" customHeight="1" x14ac:dyDescent="0.4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34.5" customHeight="1" x14ac:dyDescent="0.4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34.5" customHeight="1" x14ac:dyDescent="0.4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34.5" customHeight="1" x14ac:dyDescent="0.4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34.5" customHeight="1" x14ac:dyDescent="0.4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  <row r="94" spans="1:13" ht="34.5" customHeight="1" x14ac:dyDescent="0.4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</row>
    <row r="95" spans="1:13" ht="34.5" customHeight="1" x14ac:dyDescent="0.4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spans="1:13" ht="34.5" customHeight="1" x14ac:dyDescent="0.4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34.5" customHeight="1" x14ac:dyDescent="0.4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8" spans="1:13" ht="34.5" customHeight="1" x14ac:dyDescent="0.4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</row>
    <row r="99" spans="1:13" ht="34.5" customHeight="1" x14ac:dyDescent="0.4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34.5" customHeight="1" x14ac:dyDescent="0.4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ht="34.5" customHeight="1" x14ac:dyDescent="0.4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34.5" customHeight="1" x14ac:dyDescent="0.4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34.5" customHeight="1" x14ac:dyDescent="0.4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ht="34.5" customHeight="1" x14ac:dyDescent="0.4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34.5" customHeight="1" x14ac:dyDescent="0.4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34.5" customHeight="1" x14ac:dyDescent="0.4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34.5" customHeight="1" x14ac:dyDescent="0.4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34.5" customHeight="1" x14ac:dyDescent="0.4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34.5" customHeight="1" x14ac:dyDescent="0.4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34.5" customHeight="1" x14ac:dyDescent="0.4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34.5" customHeight="1" x14ac:dyDescent="0.4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34.5" customHeight="1" x14ac:dyDescent="0.4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34.5" customHeight="1" x14ac:dyDescent="0.4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34.5" customHeight="1" x14ac:dyDescent="0.4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34.5" customHeight="1" x14ac:dyDescent="0.4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34.5" customHeight="1" x14ac:dyDescent="0.4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34.5" customHeight="1" x14ac:dyDescent="0.4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34.5" customHeight="1" x14ac:dyDescent="0.4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34.5" customHeight="1" x14ac:dyDescent="0.4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34.5" customHeight="1" x14ac:dyDescent="0.4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34.5" customHeight="1" x14ac:dyDescent="0.4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34.5" customHeight="1" x14ac:dyDescent="0.4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34.5" customHeight="1" x14ac:dyDescent="0.4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34.5" customHeight="1" x14ac:dyDescent="0.4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34.5" customHeight="1" x14ac:dyDescent="0.4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34.5" customHeight="1" x14ac:dyDescent="0.4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34.5" customHeight="1" x14ac:dyDescent="0.4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34.5" customHeight="1" x14ac:dyDescent="0.4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34.5" customHeight="1" x14ac:dyDescent="0.4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34.5" customHeight="1" x14ac:dyDescent="0.4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34.5" customHeight="1" x14ac:dyDescent="0.4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34.5" customHeight="1" x14ac:dyDescent="0.4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34.5" customHeight="1" x14ac:dyDescent="0.4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34.5" customHeight="1" x14ac:dyDescent="0.4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34.5" customHeight="1" x14ac:dyDescent="0.4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34.5" customHeight="1" x14ac:dyDescent="0.4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34.5" customHeight="1" x14ac:dyDescent="0.4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34.5" customHeight="1" x14ac:dyDescent="0.4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34.5" customHeight="1" x14ac:dyDescent="0.4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34.5" customHeight="1" x14ac:dyDescent="0.4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34.5" customHeight="1" x14ac:dyDescent="0.4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34.5" customHeight="1" x14ac:dyDescent="0.4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34.5" customHeight="1" x14ac:dyDescent="0.4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34.5" customHeight="1" x14ac:dyDescent="0.4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34.5" customHeight="1" x14ac:dyDescent="0.4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34.5" customHeight="1" x14ac:dyDescent="0.4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34.5" customHeight="1" x14ac:dyDescent="0.4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34.5" customHeight="1" x14ac:dyDescent="0.4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34.5" customHeight="1" x14ac:dyDescent="0.4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34.5" customHeight="1" x14ac:dyDescent="0.4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34.5" customHeight="1" x14ac:dyDescent="0.4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34.5" customHeight="1" x14ac:dyDescent="0.4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34.5" customHeight="1" x14ac:dyDescent="0.4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34.5" customHeight="1" x14ac:dyDescent="0.4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34.5" customHeight="1" x14ac:dyDescent="0.4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34.5" customHeight="1" x14ac:dyDescent="0.4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34.5" customHeight="1" x14ac:dyDescent="0.4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34.5" customHeight="1" x14ac:dyDescent="0.4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34.5" customHeight="1" x14ac:dyDescent="0.4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34.5" customHeight="1" x14ac:dyDescent="0.4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34.5" customHeight="1" x14ac:dyDescent="0.4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34.5" customHeight="1" x14ac:dyDescent="0.4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34.5" customHeight="1" x14ac:dyDescent="0.4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34.5" customHeight="1" x14ac:dyDescent="0.4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34.5" customHeight="1" x14ac:dyDescent="0.4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34.5" customHeight="1" x14ac:dyDescent="0.4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34.5" customHeight="1" x14ac:dyDescent="0.4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34.5" customHeight="1" x14ac:dyDescent="0.4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34.5" customHeight="1" x14ac:dyDescent="0.4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34.5" customHeight="1" x14ac:dyDescent="0.4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34.5" customHeight="1" x14ac:dyDescent="0.4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34.5" customHeight="1" x14ac:dyDescent="0.4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34.5" customHeight="1" x14ac:dyDescent="0.4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34.5" customHeight="1" x14ac:dyDescent="0.4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34.5" customHeight="1" x14ac:dyDescent="0.4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34.5" customHeight="1" x14ac:dyDescent="0.4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34.5" customHeight="1" x14ac:dyDescent="0.4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34.5" customHeight="1" x14ac:dyDescent="0.4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34.5" customHeight="1" x14ac:dyDescent="0.4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34.5" customHeight="1" x14ac:dyDescent="0.4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34.5" customHeight="1" x14ac:dyDescent="0.4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34.5" customHeight="1" x14ac:dyDescent="0.4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34.5" customHeight="1" x14ac:dyDescent="0.4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34.5" customHeight="1" x14ac:dyDescent="0.4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34.5" customHeight="1" x14ac:dyDescent="0.4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34.5" customHeight="1" x14ac:dyDescent="0.4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34.5" customHeight="1" x14ac:dyDescent="0.4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34.5" customHeight="1" x14ac:dyDescent="0.4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34.5" customHeight="1" x14ac:dyDescent="0.4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34.5" customHeight="1" x14ac:dyDescent="0.4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34.5" customHeight="1" x14ac:dyDescent="0.4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34.5" customHeight="1" x14ac:dyDescent="0.4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34.5" customHeight="1" x14ac:dyDescent="0.4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34.5" customHeight="1" x14ac:dyDescent="0.4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34.5" customHeight="1" x14ac:dyDescent="0.4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34.5" customHeight="1" x14ac:dyDescent="0.4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3" ht="34.5" customHeight="1" x14ac:dyDescent="0.4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3" ht="34.5" customHeight="1" x14ac:dyDescent="0.4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3" ht="34.5" customHeight="1" x14ac:dyDescent="0.4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3" ht="34.5" customHeight="1" x14ac:dyDescent="0.4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3" ht="34.5" customHeight="1" x14ac:dyDescent="0.4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ht="34.5" customHeight="1" x14ac:dyDescent="0.4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3" ht="34.5" customHeight="1" x14ac:dyDescent="0.4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3" ht="34.5" customHeight="1" x14ac:dyDescent="0.4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3" ht="34.5" customHeight="1" x14ac:dyDescent="0.4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ht="34.5" customHeight="1" x14ac:dyDescent="0.4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1:13" ht="34.5" customHeight="1" x14ac:dyDescent="0.4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34.5" customHeight="1" x14ac:dyDescent="0.4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1:13" ht="34.5" customHeight="1" x14ac:dyDescent="0.4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</row>
    <row r="210" spans="1:13" ht="34.5" customHeight="1" x14ac:dyDescent="0.4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</row>
    <row r="211" spans="1:13" ht="34.5" customHeight="1" x14ac:dyDescent="0.4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</row>
    <row r="212" spans="1:13" ht="34.5" customHeight="1" x14ac:dyDescent="0.4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</row>
    <row r="213" spans="1:13" ht="34.5" customHeight="1" x14ac:dyDescent="0.4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</row>
    <row r="214" spans="1:13" ht="34.5" customHeight="1" x14ac:dyDescent="0.4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</row>
    <row r="215" spans="1:13" ht="34.5" customHeight="1" x14ac:dyDescent="0.4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</row>
    <row r="216" spans="1:13" ht="34.5" customHeight="1" x14ac:dyDescent="0.4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</row>
    <row r="217" spans="1:13" ht="34.5" customHeight="1" x14ac:dyDescent="0.4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3" ht="34.5" customHeight="1" x14ac:dyDescent="0.4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</row>
    <row r="219" spans="1:13" ht="34.5" customHeight="1" x14ac:dyDescent="0.4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</row>
    <row r="220" spans="1:13" ht="34.5" customHeight="1" x14ac:dyDescent="0.4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</row>
    <row r="221" spans="1:13" ht="34.5" customHeight="1" x14ac:dyDescent="0.4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13" ht="34.5" customHeight="1" x14ac:dyDescent="0.4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34.5" customHeight="1" x14ac:dyDescent="0.4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</row>
    <row r="224" spans="1:13" ht="34.5" customHeight="1" x14ac:dyDescent="0.4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</row>
    <row r="225" spans="1:13" ht="34.5" customHeight="1" x14ac:dyDescent="0.4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</row>
    <row r="226" spans="1:13" ht="34.5" customHeight="1" x14ac:dyDescent="0.4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</row>
    <row r="227" spans="1:13" ht="34.5" customHeight="1" x14ac:dyDescent="0.4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</row>
    <row r="228" spans="1:13" ht="34.5" customHeight="1" x14ac:dyDescent="0.4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</row>
    <row r="229" spans="1:13" ht="34.5" customHeight="1" x14ac:dyDescent="0.4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ht="34.5" customHeight="1" x14ac:dyDescent="0.4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ht="34.5" customHeight="1" x14ac:dyDescent="0.4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ht="34.5" customHeight="1" x14ac:dyDescent="0.4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ht="34.5" customHeight="1" x14ac:dyDescent="0.4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3" ht="34.5" customHeight="1" x14ac:dyDescent="0.4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ht="34.5" customHeight="1" x14ac:dyDescent="0.4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1:13" ht="34.5" customHeight="1" x14ac:dyDescent="0.4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</row>
    <row r="237" spans="1:13" ht="34.5" customHeight="1" x14ac:dyDescent="0.4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</row>
    <row r="238" spans="1:13" ht="34.5" customHeight="1" x14ac:dyDescent="0.4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</row>
    <row r="239" spans="1:13" ht="34.5" customHeight="1" x14ac:dyDescent="0.4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</row>
    <row r="240" spans="1:13" ht="34.5" customHeight="1" x14ac:dyDescent="0.4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</row>
    <row r="241" spans="1:13" ht="34.5" customHeight="1" x14ac:dyDescent="0.4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</row>
    <row r="242" spans="1:13" ht="34.5" customHeight="1" x14ac:dyDescent="0.4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</row>
    <row r="243" spans="1:13" ht="34.5" customHeight="1" x14ac:dyDescent="0.4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</row>
    <row r="244" spans="1:13" ht="34.5" customHeight="1" x14ac:dyDescent="0.4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</row>
    <row r="245" spans="1:13" ht="34.5" customHeight="1" x14ac:dyDescent="0.4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</row>
    <row r="246" spans="1:13" ht="34.5" customHeight="1" x14ac:dyDescent="0.4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</row>
    <row r="247" spans="1:13" ht="34.5" customHeight="1" x14ac:dyDescent="0.4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</row>
    <row r="248" spans="1:13" ht="34.5" customHeight="1" x14ac:dyDescent="0.4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</row>
    <row r="249" spans="1:13" ht="34.5" customHeight="1" x14ac:dyDescent="0.4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</row>
    <row r="250" spans="1:13" ht="34.5" customHeight="1" x14ac:dyDescent="0.4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</row>
    <row r="251" spans="1:13" ht="34.5" customHeight="1" x14ac:dyDescent="0.4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 ht="34.5" customHeight="1" x14ac:dyDescent="0.4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ht="34.5" customHeight="1" x14ac:dyDescent="0.4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</row>
    <row r="254" spans="1:13" ht="34.5" customHeight="1" x14ac:dyDescent="0.4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</row>
    <row r="255" spans="1:13" ht="34.5" customHeight="1" x14ac:dyDescent="0.4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</row>
    <row r="256" spans="1:13" ht="34.5" customHeight="1" x14ac:dyDescent="0.4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</row>
    <row r="257" spans="1:13" ht="34.5" customHeight="1" x14ac:dyDescent="0.4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</row>
    <row r="258" spans="1:13" ht="34.5" customHeight="1" x14ac:dyDescent="0.4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</row>
    <row r="259" spans="1:13" ht="34.5" customHeight="1" x14ac:dyDescent="0.4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</row>
    <row r="260" spans="1:13" ht="34.5" customHeight="1" x14ac:dyDescent="0.4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3" ht="34.5" customHeight="1" x14ac:dyDescent="0.4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</row>
    <row r="262" spans="1:13" ht="34.5" customHeight="1" x14ac:dyDescent="0.4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</row>
    <row r="263" spans="1:13" ht="34.5" customHeight="1" x14ac:dyDescent="0.4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</row>
    <row r="264" spans="1:13" ht="34.5" customHeight="1" x14ac:dyDescent="0.4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</row>
    <row r="265" spans="1:13" ht="34.5" customHeight="1" x14ac:dyDescent="0.4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</row>
    <row r="266" spans="1:13" ht="34.5" customHeight="1" x14ac:dyDescent="0.4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</row>
    <row r="267" spans="1:13" ht="34.5" customHeight="1" x14ac:dyDescent="0.4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13" ht="34.5" customHeight="1" x14ac:dyDescent="0.4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13" ht="34.5" customHeight="1" x14ac:dyDescent="0.4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</row>
    <row r="270" spans="1:13" ht="34.5" customHeight="1" x14ac:dyDescent="0.4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</row>
    <row r="271" spans="1:13" ht="34.5" customHeight="1" x14ac:dyDescent="0.4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</row>
    <row r="272" spans="1:13" ht="34.5" customHeight="1" x14ac:dyDescent="0.4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</row>
    <row r="273" spans="1:13" ht="34.5" customHeight="1" x14ac:dyDescent="0.4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</row>
    <row r="274" spans="1:13" ht="34.5" customHeight="1" x14ac:dyDescent="0.4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</row>
    <row r="275" spans="1:13" ht="34.5" customHeight="1" x14ac:dyDescent="0.4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</row>
    <row r="276" spans="1:13" ht="34.5" customHeight="1" x14ac:dyDescent="0.4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</row>
    <row r="277" spans="1:13" ht="34.5" customHeight="1" x14ac:dyDescent="0.4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</row>
    <row r="278" spans="1:13" ht="34.5" customHeight="1" x14ac:dyDescent="0.4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</row>
    <row r="279" spans="1:13" ht="34.5" customHeight="1" x14ac:dyDescent="0.4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</row>
    <row r="280" spans="1:13" ht="34.5" customHeight="1" x14ac:dyDescent="0.4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</row>
    <row r="281" spans="1:13" ht="34.5" customHeight="1" x14ac:dyDescent="0.4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1:13" ht="34.5" customHeight="1" x14ac:dyDescent="0.4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1:13" ht="34.5" customHeight="1" x14ac:dyDescent="0.4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1:13" ht="34.5" customHeight="1" x14ac:dyDescent="0.4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1:13" ht="34.5" customHeight="1" x14ac:dyDescent="0.4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1:13" ht="34.5" customHeight="1" x14ac:dyDescent="0.4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</row>
    <row r="287" spans="1:13" ht="34.5" customHeight="1" x14ac:dyDescent="0.4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</row>
    <row r="288" spans="1:13" ht="34.5" customHeight="1" x14ac:dyDescent="0.4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</row>
    <row r="289" spans="1:13" ht="34.5" customHeight="1" x14ac:dyDescent="0.4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1:13" ht="34.5" customHeight="1" x14ac:dyDescent="0.4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</row>
    <row r="291" spans="1:13" ht="34.5" customHeight="1" x14ac:dyDescent="0.4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</row>
    <row r="292" spans="1:13" ht="34.5" customHeight="1" x14ac:dyDescent="0.4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</row>
    <row r="293" spans="1:13" ht="34.5" customHeight="1" x14ac:dyDescent="0.4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</row>
    <row r="294" spans="1:13" ht="34.5" customHeight="1" x14ac:dyDescent="0.4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</row>
    <row r="295" spans="1:13" ht="34.5" customHeight="1" x14ac:dyDescent="0.4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</row>
    <row r="296" spans="1:13" ht="34.5" customHeight="1" x14ac:dyDescent="0.4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</row>
    <row r="297" spans="1:13" ht="34.5" customHeight="1" x14ac:dyDescent="0.4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</row>
    <row r="298" spans="1:13" ht="34.5" customHeight="1" x14ac:dyDescent="0.4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</row>
    <row r="299" spans="1:13" ht="34.5" customHeight="1" x14ac:dyDescent="0.4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</row>
    <row r="300" spans="1:13" ht="34.5" customHeight="1" x14ac:dyDescent="0.4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</row>
    <row r="301" spans="1:13" ht="34.5" customHeight="1" x14ac:dyDescent="0.4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</row>
    <row r="302" spans="1:13" ht="34.5" customHeight="1" x14ac:dyDescent="0.4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</row>
    <row r="303" spans="1:13" ht="34.5" customHeight="1" x14ac:dyDescent="0.4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</row>
    <row r="304" spans="1:13" ht="34.5" customHeight="1" x14ac:dyDescent="0.4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</row>
    <row r="305" spans="1:13" ht="34.5" customHeight="1" x14ac:dyDescent="0.4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</row>
    <row r="306" spans="1:13" ht="34.5" customHeight="1" x14ac:dyDescent="0.4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</row>
    <row r="307" spans="1:13" ht="34.5" customHeight="1" x14ac:dyDescent="0.4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</row>
    <row r="308" spans="1:13" ht="34.5" customHeight="1" x14ac:dyDescent="0.4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</row>
    <row r="309" spans="1:13" ht="34.5" customHeight="1" x14ac:dyDescent="0.4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</row>
    <row r="310" spans="1:13" ht="34.5" customHeight="1" x14ac:dyDescent="0.4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</row>
    <row r="311" spans="1:13" ht="34.5" customHeight="1" x14ac:dyDescent="0.4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</row>
    <row r="312" spans="1:13" ht="34.5" customHeight="1" x14ac:dyDescent="0.4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</row>
    <row r="313" spans="1:13" ht="34.5" customHeight="1" x14ac:dyDescent="0.4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</row>
    <row r="314" spans="1:13" ht="34.5" customHeight="1" x14ac:dyDescent="0.4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</row>
    <row r="315" spans="1:13" ht="34.5" customHeight="1" x14ac:dyDescent="0.4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</row>
    <row r="316" spans="1:13" ht="34.5" customHeight="1" x14ac:dyDescent="0.4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</row>
    <row r="317" spans="1:13" ht="34.5" customHeight="1" x14ac:dyDescent="0.4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</row>
    <row r="318" spans="1:13" ht="34.5" customHeight="1" x14ac:dyDescent="0.4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</row>
    <row r="319" spans="1:13" ht="34.5" customHeight="1" x14ac:dyDescent="0.4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</row>
    <row r="320" spans="1:13" ht="34.5" customHeight="1" x14ac:dyDescent="0.4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</row>
    <row r="321" spans="1:13" ht="34.5" customHeight="1" x14ac:dyDescent="0.4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</row>
    <row r="322" spans="1:13" ht="34.5" customHeight="1" x14ac:dyDescent="0.4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</row>
    <row r="323" spans="1:13" ht="34.5" customHeight="1" x14ac:dyDescent="0.4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</row>
    <row r="324" spans="1:13" ht="34.5" customHeight="1" x14ac:dyDescent="0.4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</row>
    <row r="325" spans="1:13" ht="34.5" customHeight="1" x14ac:dyDescent="0.4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</row>
    <row r="326" spans="1:13" ht="34.5" customHeight="1" x14ac:dyDescent="0.4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</row>
    <row r="327" spans="1:13" ht="34.5" customHeight="1" x14ac:dyDescent="0.4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</row>
    <row r="328" spans="1:13" ht="34.5" customHeight="1" x14ac:dyDescent="0.4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</row>
    <row r="329" spans="1:13" ht="34.5" customHeight="1" x14ac:dyDescent="0.4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</row>
    <row r="330" spans="1:13" ht="34.5" customHeight="1" x14ac:dyDescent="0.4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</row>
    <row r="331" spans="1:13" ht="34.5" customHeight="1" x14ac:dyDescent="0.4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</row>
    <row r="332" spans="1:13" ht="34.5" customHeight="1" x14ac:dyDescent="0.4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</row>
    <row r="333" spans="1:13" ht="34.5" customHeight="1" x14ac:dyDescent="0.4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 ht="34.5" customHeight="1" x14ac:dyDescent="0.4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</row>
    <row r="335" spans="1:13" ht="34.5" customHeight="1" x14ac:dyDescent="0.4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</row>
    <row r="336" spans="1:13" ht="34.5" customHeight="1" x14ac:dyDescent="0.4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</row>
    <row r="337" spans="1:13" ht="34.5" customHeight="1" x14ac:dyDescent="0.4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</row>
    <row r="338" spans="1:13" ht="34.5" customHeight="1" x14ac:dyDescent="0.4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</row>
    <row r="339" spans="1:13" ht="34.5" customHeight="1" x14ac:dyDescent="0.4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</row>
    <row r="340" spans="1:13" ht="34.5" customHeight="1" x14ac:dyDescent="0.4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</row>
    <row r="341" spans="1:13" ht="34.5" customHeight="1" x14ac:dyDescent="0.4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</row>
    <row r="342" spans="1:13" ht="34.5" customHeight="1" x14ac:dyDescent="0.4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</row>
    <row r="343" spans="1:13" ht="34.5" customHeight="1" x14ac:dyDescent="0.4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</row>
    <row r="344" spans="1:13" ht="34.5" customHeight="1" x14ac:dyDescent="0.4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</row>
    <row r="345" spans="1:13" ht="34.5" customHeight="1" x14ac:dyDescent="0.4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</row>
    <row r="346" spans="1:13" ht="34.5" customHeight="1" x14ac:dyDescent="0.4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</row>
    <row r="347" spans="1:13" ht="34.5" customHeight="1" x14ac:dyDescent="0.4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</row>
    <row r="348" spans="1:13" ht="34.5" customHeight="1" x14ac:dyDescent="0.4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</row>
    <row r="349" spans="1:13" ht="34.5" customHeight="1" x14ac:dyDescent="0.4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</row>
    <row r="350" spans="1:13" ht="34.5" customHeight="1" x14ac:dyDescent="0.4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</row>
    <row r="351" spans="1:13" ht="34.5" customHeight="1" x14ac:dyDescent="0.4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</row>
    <row r="352" spans="1:13" ht="34.5" customHeight="1" x14ac:dyDescent="0.4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</row>
    <row r="353" spans="1:13" ht="34.5" customHeight="1" x14ac:dyDescent="0.4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</row>
    <row r="354" spans="1:13" ht="34.5" customHeight="1" x14ac:dyDescent="0.4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</row>
    <row r="355" spans="1:13" ht="34.5" customHeight="1" x14ac:dyDescent="0.4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</row>
    <row r="356" spans="1:13" ht="34.5" customHeight="1" x14ac:dyDescent="0.4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</row>
    <row r="357" spans="1:13" ht="34.5" customHeight="1" x14ac:dyDescent="0.4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</row>
    <row r="358" spans="1:13" ht="34.5" customHeight="1" x14ac:dyDescent="0.4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</row>
    <row r="359" spans="1:13" ht="34.5" customHeight="1" x14ac:dyDescent="0.4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</row>
    <row r="360" spans="1:13" ht="34.5" customHeight="1" x14ac:dyDescent="0.4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</row>
    <row r="361" spans="1:13" ht="34.5" customHeight="1" x14ac:dyDescent="0.4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</row>
    <row r="362" spans="1:13" ht="34.5" customHeight="1" x14ac:dyDescent="0.4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</row>
    <row r="363" spans="1:13" ht="34.5" customHeight="1" x14ac:dyDescent="0.4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</row>
    <row r="364" spans="1:13" ht="34.5" customHeight="1" x14ac:dyDescent="0.4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</row>
    <row r="365" spans="1:13" ht="34.5" customHeight="1" x14ac:dyDescent="0.4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</row>
    <row r="366" spans="1:13" ht="34.5" customHeight="1" x14ac:dyDescent="0.4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 ht="34.5" customHeight="1" x14ac:dyDescent="0.4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</row>
    <row r="368" spans="1:13" ht="34.5" customHeight="1" x14ac:dyDescent="0.4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</row>
    <row r="369" spans="1:13" ht="34.5" customHeight="1" x14ac:dyDescent="0.4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</row>
    <row r="370" spans="1:13" ht="34.5" customHeight="1" x14ac:dyDescent="0.4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</row>
    <row r="371" spans="1:13" ht="34.5" customHeight="1" x14ac:dyDescent="0.4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</row>
    <row r="372" spans="1:13" ht="34.5" customHeight="1" x14ac:dyDescent="0.4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</row>
    <row r="373" spans="1:13" ht="34.5" customHeight="1" x14ac:dyDescent="0.4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</row>
    <row r="374" spans="1:13" ht="34.5" customHeight="1" x14ac:dyDescent="0.4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</row>
    <row r="375" spans="1:13" ht="34.5" customHeight="1" x14ac:dyDescent="0.4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</row>
    <row r="376" spans="1:13" ht="34.5" customHeight="1" x14ac:dyDescent="0.4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</row>
    <row r="377" spans="1:13" ht="34.5" customHeight="1" x14ac:dyDescent="0.4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</row>
    <row r="378" spans="1:13" ht="34.5" customHeight="1" x14ac:dyDescent="0.4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</row>
    <row r="379" spans="1:13" ht="34.5" customHeight="1" x14ac:dyDescent="0.4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</row>
    <row r="380" spans="1:13" ht="34.5" customHeight="1" x14ac:dyDescent="0.4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</row>
    <row r="381" spans="1:13" ht="34.5" customHeight="1" x14ac:dyDescent="0.4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</row>
    <row r="382" spans="1:13" ht="34.5" customHeight="1" x14ac:dyDescent="0.4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</row>
    <row r="383" spans="1:13" ht="34.5" customHeight="1" x14ac:dyDescent="0.4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</row>
    <row r="384" spans="1:13" ht="34.5" customHeight="1" x14ac:dyDescent="0.4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</row>
    <row r="385" spans="1:13" ht="34.5" customHeight="1" x14ac:dyDescent="0.4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</row>
    <row r="386" spans="1:13" ht="34.5" customHeight="1" x14ac:dyDescent="0.4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</row>
    <row r="387" spans="1:13" ht="34.5" customHeight="1" x14ac:dyDescent="0.4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</row>
    <row r="388" spans="1:13" ht="34.5" customHeight="1" x14ac:dyDescent="0.4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</row>
    <row r="389" spans="1:13" ht="34.5" customHeight="1" x14ac:dyDescent="0.4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</row>
    <row r="390" spans="1:13" ht="34.5" customHeight="1" x14ac:dyDescent="0.4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</row>
    <row r="391" spans="1:13" ht="34.5" customHeight="1" x14ac:dyDescent="0.4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</row>
    <row r="392" spans="1:13" ht="34.5" customHeight="1" x14ac:dyDescent="0.4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</row>
    <row r="393" spans="1:13" ht="34.5" customHeight="1" x14ac:dyDescent="0.4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</row>
    <row r="394" spans="1:13" ht="34.5" customHeight="1" x14ac:dyDescent="0.4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</row>
    <row r="395" spans="1:13" ht="34.5" customHeight="1" x14ac:dyDescent="0.4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</row>
    <row r="396" spans="1:13" ht="34.5" customHeight="1" x14ac:dyDescent="0.4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34.5" customHeight="1" x14ac:dyDescent="0.4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</row>
    <row r="398" spans="1:13" ht="34.5" customHeight="1" x14ac:dyDescent="0.4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13" ht="34.5" customHeight="1" x14ac:dyDescent="0.4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 ht="34.5" customHeight="1" x14ac:dyDescent="0.4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ht="34.5" customHeight="1" x14ac:dyDescent="0.4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ht="34.5" customHeight="1" x14ac:dyDescent="0.4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ht="34.5" customHeight="1" x14ac:dyDescent="0.4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ht="34.5" customHeight="1" x14ac:dyDescent="0.4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ht="34.5" customHeight="1" x14ac:dyDescent="0.4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ht="34.5" customHeight="1" x14ac:dyDescent="0.4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ht="34.5" customHeight="1" x14ac:dyDescent="0.4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ht="34.5" customHeight="1" x14ac:dyDescent="0.4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ht="34.5" customHeight="1" x14ac:dyDescent="0.4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ht="34.5" customHeight="1" x14ac:dyDescent="0.4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ht="34.5" customHeight="1" x14ac:dyDescent="0.4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ht="34.5" customHeight="1" x14ac:dyDescent="0.4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ht="34.5" customHeight="1" x14ac:dyDescent="0.4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ht="34.5" customHeight="1" x14ac:dyDescent="0.4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ht="34.5" customHeight="1" x14ac:dyDescent="0.4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ht="34.5" customHeight="1" x14ac:dyDescent="0.4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ht="34.5" customHeight="1" x14ac:dyDescent="0.4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ht="34.5" customHeight="1" x14ac:dyDescent="0.4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ht="34.5" customHeight="1" x14ac:dyDescent="0.4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ht="34.5" customHeight="1" x14ac:dyDescent="0.4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ht="34.5" customHeight="1" x14ac:dyDescent="0.4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ht="34.5" customHeight="1" x14ac:dyDescent="0.4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ht="34.5" customHeight="1" x14ac:dyDescent="0.4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ht="34.5" customHeight="1" x14ac:dyDescent="0.4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ht="34.5" customHeight="1" x14ac:dyDescent="0.4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ht="34.5" customHeight="1" x14ac:dyDescent="0.4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ht="34.5" customHeight="1" x14ac:dyDescent="0.4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ht="34.5" customHeight="1" x14ac:dyDescent="0.4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ht="34.5" customHeight="1" x14ac:dyDescent="0.4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</row>
    <row r="430" spans="1:13" ht="34.5" customHeight="1" x14ac:dyDescent="0.4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</row>
    <row r="431" spans="1:13" ht="34.5" customHeight="1" x14ac:dyDescent="0.4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</row>
    <row r="432" spans="1:13" ht="34.5" customHeight="1" x14ac:dyDescent="0.4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1:13" ht="34.5" customHeight="1" x14ac:dyDescent="0.4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</row>
    <row r="434" spans="1:13" ht="34.5" customHeight="1" x14ac:dyDescent="0.4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</row>
    <row r="435" spans="1:13" ht="34.5" customHeight="1" x14ac:dyDescent="0.4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</row>
    <row r="436" spans="1:13" ht="34.5" customHeight="1" x14ac:dyDescent="0.4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34.5" customHeight="1" x14ac:dyDescent="0.4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</row>
    <row r="438" spans="1:13" ht="34.5" customHeight="1" x14ac:dyDescent="0.4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</row>
    <row r="439" spans="1:13" ht="34.5" customHeight="1" x14ac:dyDescent="0.4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</row>
    <row r="440" spans="1:13" ht="34.5" customHeight="1" x14ac:dyDescent="0.4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13" ht="34.5" customHeight="1" x14ac:dyDescent="0.4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13" ht="34.5" customHeight="1" x14ac:dyDescent="0.4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13" ht="34.5" customHeight="1" x14ac:dyDescent="0.4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13" ht="34.5" customHeight="1" x14ac:dyDescent="0.4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13" ht="34.5" customHeight="1" x14ac:dyDescent="0.4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13" ht="34.5" customHeight="1" x14ac:dyDescent="0.4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13" ht="34.5" customHeight="1" x14ac:dyDescent="0.4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13" ht="34.5" customHeight="1" x14ac:dyDescent="0.4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ht="34.5" customHeight="1" x14ac:dyDescent="0.4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ht="34.5" customHeight="1" x14ac:dyDescent="0.4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ht="34.5" customHeight="1" x14ac:dyDescent="0.4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ht="34.5" customHeight="1" x14ac:dyDescent="0.4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ht="34.5" customHeight="1" x14ac:dyDescent="0.4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ht="34.5" customHeight="1" x14ac:dyDescent="0.4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ht="34.5" customHeight="1" x14ac:dyDescent="0.4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ht="34.5" customHeight="1" x14ac:dyDescent="0.4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ht="34.5" customHeight="1" x14ac:dyDescent="0.4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ht="34.5" customHeight="1" x14ac:dyDescent="0.4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ht="34.5" customHeight="1" x14ac:dyDescent="0.4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ht="34.5" customHeight="1" x14ac:dyDescent="0.4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</row>
    <row r="461" spans="1:13" ht="34.5" customHeight="1" x14ac:dyDescent="0.4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1:13" ht="34.5" customHeight="1" x14ac:dyDescent="0.4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</row>
    <row r="463" spans="1:13" ht="34.5" customHeight="1" x14ac:dyDescent="0.4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</row>
    <row r="464" spans="1:13" ht="34.5" customHeight="1" x14ac:dyDescent="0.4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</row>
    <row r="465" spans="1:13" ht="34.5" customHeight="1" x14ac:dyDescent="0.4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3" ht="34.5" customHeight="1" x14ac:dyDescent="0.4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</row>
    <row r="467" spans="1:13" ht="34.5" customHeight="1" x14ac:dyDescent="0.4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</row>
    <row r="468" spans="1:13" ht="34.5" customHeight="1" x14ac:dyDescent="0.4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</row>
    <row r="469" spans="1:13" ht="34.5" customHeight="1" x14ac:dyDescent="0.4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</row>
    <row r="470" spans="1:13" ht="34.5" customHeight="1" x14ac:dyDescent="0.4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</row>
    <row r="471" spans="1:13" ht="34.5" customHeight="1" x14ac:dyDescent="0.4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</row>
    <row r="472" spans="1:13" ht="34.5" customHeight="1" x14ac:dyDescent="0.4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3" ht="34.5" customHeight="1" x14ac:dyDescent="0.4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</row>
    <row r="474" spans="1:13" ht="34.5" customHeight="1" x14ac:dyDescent="0.4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</row>
    <row r="475" spans="1:13" ht="34.5" customHeight="1" x14ac:dyDescent="0.4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</row>
    <row r="476" spans="1:13" ht="34.5" customHeight="1" x14ac:dyDescent="0.4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34.5" customHeight="1" x14ac:dyDescent="0.4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34.5" customHeight="1" x14ac:dyDescent="0.4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</row>
    <row r="479" spans="1:13" ht="34.5" customHeight="1" x14ac:dyDescent="0.4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</row>
    <row r="480" spans="1:13" ht="34.5" customHeight="1" x14ac:dyDescent="0.4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</row>
    <row r="481" spans="1:13" ht="34.5" customHeight="1" x14ac:dyDescent="0.4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</row>
    <row r="482" spans="1:13" ht="34.5" customHeight="1" x14ac:dyDescent="0.4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</row>
    <row r="483" spans="1:13" ht="34.5" customHeight="1" x14ac:dyDescent="0.4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</row>
    <row r="484" spans="1:13" ht="34.5" customHeight="1" x14ac:dyDescent="0.4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</row>
    <row r="485" spans="1:13" ht="34.5" customHeight="1" x14ac:dyDescent="0.4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</row>
    <row r="486" spans="1:13" ht="34.5" customHeight="1" x14ac:dyDescent="0.4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</row>
    <row r="487" spans="1:13" ht="34.5" customHeight="1" x14ac:dyDescent="0.4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</row>
    <row r="488" spans="1:13" ht="34.5" customHeight="1" x14ac:dyDescent="0.4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</row>
    <row r="489" spans="1:13" ht="34.5" customHeight="1" x14ac:dyDescent="0.4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13" ht="34.5" customHeight="1" x14ac:dyDescent="0.4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</row>
    <row r="491" spans="1:13" ht="34.5" customHeight="1" x14ac:dyDescent="0.4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</row>
    <row r="492" spans="1:13" ht="34.5" customHeight="1" x14ac:dyDescent="0.4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</row>
    <row r="493" spans="1:13" ht="34.5" customHeight="1" x14ac:dyDescent="0.4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</row>
    <row r="494" spans="1:13" ht="34.5" customHeight="1" x14ac:dyDescent="0.4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13" ht="34.5" customHeight="1" x14ac:dyDescent="0.4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1:13" ht="34.5" customHeight="1" x14ac:dyDescent="0.4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</row>
    <row r="497" spans="1:13" ht="34.5" customHeight="1" x14ac:dyDescent="0.4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34.5" customHeight="1" x14ac:dyDescent="0.4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</row>
    <row r="499" spans="1:13" ht="34.5" customHeight="1" x14ac:dyDescent="0.4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</row>
    <row r="500" spans="1:13" ht="34.5" customHeight="1" x14ac:dyDescent="0.4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</row>
  </sheetData>
  <mergeCells count="6">
    <mergeCell ref="A3:B3"/>
    <mergeCell ref="A8:B8"/>
    <mergeCell ref="A7:B7"/>
    <mergeCell ref="A6:B6"/>
    <mergeCell ref="A5:B5"/>
    <mergeCell ref="A4:B4"/>
  </mergeCells>
  <conditionalFormatting sqref="C4:C8">
    <cfRule type="cellIs" dxfId="1" priority="1" operator="greaterThan">
      <formula>0</formula>
    </cfRule>
  </conditionalFormatting>
  <dataValidations count="1">
    <dataValidation type="list" allowBlank="1" showInputMessage="1" prompt="ตอบ มี หรือ ไม่มี เท่านั้น" sqref="C4:C8">
      <formula1>"มี,ไม่มี"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00"/>
  <sheetViews>
    <sheetView workbookViewId="0">
      <selection activeCell="L14" sqref="L14"/>
    </sheetView>
  </sheetViews>
  <sheetFormatPr defaultColWidth="17.25" defaultRowHeight="15" customHeight="1" x14ac:dyDescent="0.2"/>
  <cols>
    <col min="1" max="2" width="9" customWidth="1"/>
    <col min="3" max="3" width="26.875" customWidth="1"/>
    <col min="4" max="4" width="9" customWidth="1"/>
    <col min="5" max="5" width="30.375" customWidth="1"/>
    <col min="6" max="6" width="1.875" hidden="1" customWidth="1"/>
    <col min="7" max="13" width="9" customWidth="1"/>
  </cols>
  <sheetData>
    <row r="1" spans="1:13" ht="23.25" customHeight="1" x14ac:dyDescent="0.5">
      <c r="A1" s="119" t="s">
        <v>232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3.25" customHeight="1" x14ac:dyDescent="0.5">
      <c r="A2" s="3" t="s">
        <v>105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3.25" customHeight="1" x14ac:dyDescent="0.5">
      <c r="A3" s="217" t="s">
        <v>94</v>
      </c>
      <c r="B3" s="218" t="s">
        <v>95</v>
      </c>
      <c r="C3" s="160"/>
      <c r="D3" s="218" t="s">
        <v>96</v>
      </c>
      <c r="E3" s="160"/>
      <c r="F3" s="3"/>
      <c r="G3" s="3"/>
      <c r="H3" s="3"/>
      <c r="I3" s="3"/>
      <c r="J3" s="3"/>
      <c r="K3" s="3"/>
      <c r="L3" s="3"/>
      <c r="M3" s="3"/>
    </row>
    <row r="4" spans="1:13" ht="23.25" customHeight="1" x14ac:dyDescent="0.5">
      <c r="A4" s="168"/>
      <c r="B4" s="140" t="s">
        <v>98</v>
      </c>
      <c r="C4" s="140" t="s">
        <v>99</v>
      </c>
      <c r="D4" s="140" t="s">
        <v>98</v>
      </c>
      <c r="E4" s="140" t="s">
        <v>99</v>
      </c>
      <c r="F4" s="3"/>
      <c r="G4" s="3"/>
      <c r="H4" s="3"/>
      <c r="I4" s="3"/>
      <c r="J4" s="3"/>
      <c r="K4" s="3"/>
      <c r="L4" s="3"/>
      <c r="M4" s="3"/>
    </row>
    <row r="5" spans="1:13" ht="23.25" customHeight="1" x14ac:dyDescent="0.5">
      <c r="A5" s="92">
        <v>1.1000000000000001</v>
      </c>
      <c r="B5" s="94">
        <f>cds4.2!B4</f>
        <v>0</v>
      </c>
      <c r="C5" s="92" t="str">
        <f t="shared" ref="C5:C17" si="0">IF(B5=5,"ดีมาก",IF(B5=4,"ดี",IF(B5=3,"พอใช้",IF(B5=2,"ต้องปรับปรุง","ต้องปรับปรุงเร่งด่วน"))))</f>
        <v>ต้องปรับปรุงเร่งด่วน</v>
      </c>
      <c r="D5" s="141">
        <f>'1.1'!B27</f>
        <v>0</v>
      </c>
      <c r="E5" s="141" t="str">
        <f>cds4.2!E4</f>
        <v>ไม่ได้ดำเนินการ</v>
      </c>
      <c r="F5" s="3">
        <f t="shared" ref="F5:F17" si="1">IF(AND(C5="ดีมาก",E5="ดีมาก",D5&gt;B5),1,IF(AND(C5="ดีมาก",E5="ดีมาก",D5=5,B5=5),1,IF(D5&gt;B5,1,0)))</f>
        <v>0</v>
      </c>
      <c r="G5" s="3"/>
      <c r="H5" s="3"/>
      <c r="I5" s="3"/>
      <c r="J5" s="3"/>
      <c r="K5" s="3"/>
      <c r="L5" s="3"/>
      <c r="M5" s="3"/>
    </row>
    <row r="6" spans="1:13" ht="23.25" customHeight="1" x14ac:dyDescent="0.5">
      <c r="A6" s="92">
        <v>1.2</v>
      </c>
      <c r="B6" s="94">
        <f>cds4.2!B5</f>
        <v>0</v>
      </c>
      <c r="C6" s="92" t="str">
        <f t="shared" si="0"/>
        <v>ต้องปรับปรุงเร่งด่วน</v>
      </c>
      <c r="D6" s="96">
        <f>'1.2'!A34</f>
        <v>0</v>
      </c>
      <c r="E6" s="141" t="str">
        <f>cds4.2!E5</f>
        <v>ต้องปรับปรุงเร่งด่วน</v>
      </c>
      <c r="F6" s="3">
        <f t="shared" si="1"/>
        <v>0</v>
      </c>
      <c r="G6" s="3"/>
      <c r="H6" s="3"/>
      <c r="I6" s="3"/>
      <c r="J6" s="3"/>
      <c r="K6" s="3"/>
      <c r="L6" s="3"/>
      <c r="M6" s="3"/>
    </row>
    <row r="7" spans="1:13" ht="23.25" customHeight="1" x14ac:dyDescent="0.5">
      <c r="A7" s="92">
        <v>2.1</v>
      </c>
      <c r="B7" s="94">
        <f>cds4.2!B6</f>
        <v>0</v>
      </c>
      <c r="C7" s="92" t="str">
        <f t="shared" si="0"/>
        <v>ต้องปรับปรุงเร่งด่วน</v>
      </c>
      <c r="D7" s="141">
        <f>'2.1'!B27</f>
        <v>0</v>
      </c>
      <c r="E7" s="141" t="str">
        <f>cds4.2!E6</f>
        <v>ไม่ได้ดำเนินการ</v>
      </c>
      <c r="F7" s="3">
        <f t="shared" si="1"/>
        <v>0</v>
      </c>
      <c r="G7" s="3"/>
      <c r="H7" s="3"/>
      <c r="I7" s="3"/>
      <c r="J7" s="3"/>
      <c r="K7" s="3"/>
      <c r="L7" s="3"/>
      <c r="M7" s="3"/>
    </row>
    <row r="8" spans="1:13" ht="23.25" customHeight="1" x14ac:dyDescent="0.5">
      <c r="A8" s="92">
        <v>2.2000000000000002</v>
      </c>
      <c r="B8" s="94">
        <f>cds4.2!B7</f>
        <v>0</v>
      </c>
      <c r="C8" s="92" t="str">
        <f t="shared" si="0"/>
        <v>ต้องปรับปรุงเร่งด่วน</v>
      </c>
      <c r="D8" s="141">
        <f>'2.2'!B27</f>
        <v>0</v>
      </c>
      <c r="E8" s="141" t="str">
        <f>cds4.2!E7</f>
        <v>ไม่ได้ดำเนินการ</v>
      </c>
      <c r="F8" s="3">
        <f t="shared" si="1"/>
        <v>0</v>
      </c>
      <c r="G8" s="3"/>
      <c r="H8" s="3"/>
      <c r="I8" s="3"/>
      <c r="J8" s="3"/>
      <c r="K8" s="3"/>
      <c r="L8" s="3"/>
      <c r="M8" s="3"/>
    </row>
    <row r="9" spans="1:13" ht="23.25" customHeight="1" x14ac:dyDescent="0.5">
      <c r="A9" s="92">
        <v>2.2999999999999998</v>
      </c>
      <c r="B9" s="94">
        <f>cds4.2!B8</f>
        <v>0</v>
      </c>
      <c r="C9" s="92" t="str">
        <f t="shared" si="0"/>
        <v>ต้องปรับปรุงเร่งด่วน</v>
      </c>
      <c r="D9" s="141">
        <f>'2.3'!B20</f>
        <v>0</v>
      </c>
      <c r="E9" s="141" t="str">
        <f>cds4.2!E8</f>
        <v>ไม่ได้ดำเนินการ</v>
      </c>
      <c r="F9" s="3">
        <f t="shared" si="1"/>
        <v>0</v>
      </c>
      <c r="G9" s="3"/>
      <c r="H9" s="3"/>
      <c r="I9" s="3"/>
      <c r="J9" s="3"/>
      <c r="K9" s="3"/>
      <c r="L9" s="3"/>
      <c r="M9" s="3"/>
    </row>
    <row r="10" spans="1:13" ht="23.25" customHeight="1" x14ac:dyDescent="0.5">
      <c r="A10" s="92">
        <v>2.4</v>
      </c>
      <c r="B10" s="94">
        <f>cds4.2!B9</f>
        <v>0</v>
      </c>
      <c r="C10" s="92" t="str">
        <f t="shared" si="0"/>
        <v>ต้องปรับปรุงเร่งด่วน</v>
      </c>
      <c r="D10" s="141">
        <f>'2.4'!B21</f>
        <v>0</v>
      </c>
      <c r="E10" s="141" t="str">
        <f>cds4.2!E9</f>
        <v>ไม่ได้ดำเนินการ</v>
      </c>
      <c r="F10" s="3">
        <f t="shared" si="1"/>
        <v>0</v>
      </c>
      <c r="G10" s="3"/>
      <c r="H10" s="3"/>
      <c r="I10" s="3"/>
      <c r="J10" s="3"/>
      <c r="K10" s="3"/>
      <c r="L10" s="3"/>
      <c r="M10" s="3"/>
    </row>
    <row r="11" spans="1:13" ht="23.25" customHeight="1" x14ac:dyDescent="0.5">
      <c r="A11" s="92">
        <v>2.5</v>
      </c>
      <c r="B11" s="94">
        <f>cds4.2!B10</f>
        <v>0</v>
      </c>
      <c r="C11" s="92" t="str">
        <f t="shared" si="0"/>
        <v>ต้องปรับปรุงเร่งด่วน</v>
      </c>
      <c r="D11" s="141">
        <f>'2.5'!B25</f>
        <v>0</v>
      </c>
      <c r="E11" s="141" t="str">
        <f>cds4.2!E10</f>
        <v>ไม่ได้ดำเนินการ</v>
      </c>
      <c r="F11" s="3">
        <f t="shared" si="1"/>
        <v>0</v>
      </c>
      <c r="G11" s="3"/>
      <c r="H11" s="3"/>
      <c r="I11" s="3"/>
      <c r="J11" s="3"/>
      <c r="K11" s="3"/>
      <c r="L11" s="3"/>
      <c r="M11" s="3"/>
    </row>
    <row r="12" spans="1:13" ht="23.25" customHeight="1" x14ac:dyDescent="0.5">
      <c r="A12" s="92">
        <v>2.6</v>
      </c>
      <c r="B12" s="94">
        <f>cds4.2!B11</f>
        <v>0</v>
      </c>
      <c r="C12" s="92" t="str">
        <f t="shared" si="0"/>
        <v>ต้องปรับปรุงเร่งด่วน</v>
      </c>
      <c r="D12" s="141">
        <f>'2.6'!B20</f>
        <v>4</v>
      </c>
      <c r="E12" s="141" t="str">
        <f>cds4.2!E11</f>
        <v>ดี</v>
      </c>
      <c r="F12" s="3">
        <f t="shared" si="1"/>
        <v>1</v>
      </c>
      <c r="G12" s="3"/>
      <c r="H12" s="3"/>
      <c r="I12" s="3"/>
      <c r="J12" s="3"/>
      <c r="K12" s="3"/>
      <c r="L12" s="3"/>
      <c r="M12" s="3"/>
    </row>
    <row r="13" spans="1:13" ht="23.25" customHeight="1" x14ac:dyDescent="0.5">
      <c r="A13" s="92">
        <v>3.1</v>
      </c>
      <c r="B13" s="94">
        <f>cds4.2!B12</f>
        <v>0</v>
      </c>
      <c r="C13" s="92" t="str">
        <f t="shared" si="0"/>
        <v>ต้องปรับปรุงเร่งด่วน</v>
      </c>
      <c r="D13" s="141">
        <f>'3.1'!B25</f>
        <v>0</v>
      </c>
      <c r="E13" s="141" t="str">
        <f>cds4.2!E12</f>
        <v>ไม่ได้ดำเนินการ</v>
      </c>
      <c r="F13" s="3">
        <f t="shared" si="1"/>
        <v>0</v>
      </c>
      <c r="G13" s="3"/>
      <c r="H13" s="3"/>
      <c r="I13" s="3"/>
      <c r="J13" s="3"/>
      <c r="K13" s="3"/>
      <c r="L13" s="3"/>
      <c r="M13" s="3"/>
    </row>
    <row r="14" spans="1:13" ht="23.25" customHeight="1" x14ac:dyDescent="0.5">
      <c r="A14" s="92">
        <v>3.2</v>
      </c>
      <c r="B14" s="94">
        <f>cds4.2!B13</f>
        <v>0</v>
      </c>
      <c r="C14" s="92" t="str">
        <f t="shared" si="0"/>
        <v>ต้องปรับปรุงเร่งด่วน</v>
      </c>
      <c r="D14" s="141">
        <f>'3.2'!B20</f>
        <v>0</v>
      </c>
      <c r="E14" s="141" t="str">
        <f>cds4.2!E13</f>
        <v>ไม่ได้ดำเนินการ</v>
      </c>
      <c r="F14" s="3">
        <f t="shared" si="1"/>
        <v>0</v>
      </c>
      <c r="G14" s="3"/>
      <c r="H14" s="3"/>
      <c r="I14" s="3"/>
      <c r="J14" s="3"/>
      <c r="K14" s="3"/>
      <c r="L14" s="3"/>
      <c r="M14" s="3"/>
    </row>
    <row r="15" spans="1:13" ht="23.25" customHeight="1" x14ac:dyDescent="0.5">
      <c r="A15" s="92">
        <v>3.3</v>
      </c>
      <c r="B15" s="94">
        <f>cds4.2!B14</f>
        <v>0</v>
      </c>
      <c r="C15" s="92" t="str">
        <f t="shared" si="0"/>
        <v>ต้องปรับปรุงเร่งด่วน</v>
      </c>
      <c r="D15" s="141">
        <f>'3.3'!B20</f>
        <v>0</v>
      </c>
      <c r="E15" s="141" t="str">
        <f>cds4.2!E14</f>
        <v>ไม่ได้ดำเนินการ</v>
      </c>
      <c r="F15" s="3">
        <f t="shared" si="1"/>
        <v>0</v>
      </c>
      <c r="G15" s="3"/>
      <c r="H15" s="3"/>
      <c r="I15" s="3"/>
      <c r="J15" s="3"/>
      <c r="K15" s="3"/>
      <c r="L15" s="3"/>
      <c r="M15" s="3"/>
    </row>
    <row r="16" spans="1:13" ht="23.25" customHeight="1" x14ac:dyDescent="0.5">
      <c r="A16" s="92">
        <v>3.4</v>
      </c>
      <c r="B16" s="94">
        <f>cds4.2!B15</f>
        <v>0</v>
      </c>
      <c r="C16" s="92" t="str">
        <f t="shared" si="0"/>
        <v>ต้องปรับปรุงเร่งด่วน</v>
      </c>
      <c r="D16" s="141">
        <f>'3.4'!B25</f>
        <v>0</v>
      </c>
      <c r="E16" s="141" t="str">
        <f>cds4.2!E15</f>
        <v>ไม่ได้ดำเนินการ</v>
      </c>
      <c r="F16" s="3">
        <f t="shared" si="1"/>
        <v>0</v>
      </c>
      <c r="G16" s="3"/>
      <c r="H16" s="3"/>
      <c r="I16" s="3"/>
      <c r="J16" s="3"/>
      <c r="K16" s="3"/>
      <c r="L16" s="3"/>
      <c r="M16" s="3"/>
    </row>
    <row r="17" spans="1:13" ht="23.25" customHeight="1" x14ac:dyDescent="0.5">
      <c r="A17" s="92">
        <v>4.0999999999999996</v>
      </c>
      <c r="B17" s="94">
        <f>cds4.2!B16</f>
        <v>0</v>
      </c>
      <c r="C17" s="92" t="str">
        <f t="shared" si="0"/>
        <v>ต้องปรับปรุงเร่งด่วน</v>
      </c>
      <c r="D17" s="141">
        <f>'4.1'!B20</f>
        <v>0</v>
      </c>
      <c r="E17" s="141" t="str">
        <f>cds4.2!E16</f>
        <v>ต้องปรับปรุงเร่งด่วน</v>
      </c>
      <c r="F17" s="3">
        <f t="shared" si="1"/>
        <v>0</v>
      </c>
      <c r="G17" s="3"/>
      <c r="H17" s="3"/>
      <c r="I17" s="3"/>
      <c r="J17" s="3"/>
      <c r="K17" s="3"/>
      <c r="L17" s="3"/>
      <c r="M17" s="3"/>
    </row>
    <row r="18" spans="1:13" ht="23.25" customHeight="1" x14ac:dyDescent="0.5">
      <c r="A18" s="3"/>
      <c r="B18" s="3"/>
      <c r="C18" s="3"/>
      <c r="D18" s="3"/>
      <c r="E18" s="3"/>
      <c r="F18" s="3">
        <f>SUM(F5:F17)</f>
        <v>1</v>
      </c>
      <c r="G18" s="3"/>
      <c r="H18" s="3"/>
      <c r="I18" s="3"/>
      <c r="J18" s="3"/>
      <c r="K18" s="3"/>
      <c r="L18" s="3"/>
      <c r="M18" s="3"/>
    </row>
    <row r="19" spans="1:13" ht="23.25" customHeight="1" x14ac:dyDescent="0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45.75" customHeight="1" x14ac:dyDescent="0.5">
      <c r="A20" s="222" t="s">
        <v>101</v>
      </c>
      <c r="B20" s="160"/>
      <c r="C20" s="218" t="s">
        <v>102</v>
      </c>
      <c r="D20" s="160"/>
      <c r="E20" s="140" t="s">
        <v>27</v>
      </c>
      <c r="F20" s="3"/>
      <c r="G20" s="3"/>
      <c r="H20" s="3"/>
      <c r="I20" s="3"/>
      <c r="J20" s="3"/>
      <c r="K20" s="3"/>
      <c r="L20" s="3"/>
      <c r="M20" s="3"/>
    </row>
    <row r="21" spans="1:13" ht="23.25" customHeight="1" x14ac:dyDescent="0.5">
      <c r="A21" s="204">
        <v>13</v>
      </c>
      <c r="B21" s="160"/>
      <c r="C21" s="204">
        <f>F18</f>
        <v>1</v>
      </c>
      <c r="D21" s="160"/>
      <c r="E21" s="142">
        <f>IF(ISERROR(A21/C21),"AUTO",ROUND(C21/A21*100,2))</f>
        <v>7.69</v>
      </c>
      <c r="F21" s="3"/>
      <c r="G21" s="3"/>
      <c r="H21" s="3"/>
      <c r="I21" s="3"/>
      <c r="J21" s="3"/>
      <c r="K21" s="3"/>
      <c r="L21" s="3"/>
      <c r="M21" s="3"/>
    </row>
    <row r="22" spans="1:13" ht="23.25" customHeight="1" x14ac:dyDescent="0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24" hidden="1" customHeight="1" x14ac:dyDescent="0.5">
      <c r="A23" s="119" t="s">
        <v>99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24" hidden="1" customHeight="1" x14ac:dyDescent="0.5">
      <c r="A24" s="219" t="s">
        <v>113</v>
      </c>
      <c r="B24" s="220"/>
      <c r="C24" s="221"/>
      <c r="D24" s="219" t="s">
        <v>99</v>
      </c>
      <c r="E24" s="221"/>
      <c r="F24" s="3"/>
      <c r="G24" s="3"/>
      <c r="H24" s="3"/>
      <c r="I24" s="3"/>
      <c r="J24" s="3"/>
      <c r="K24" s="3"/>
      <c r="L24" s="3"/>
      <c r="M24" s="3"/>
    </row>
    <row r="25" spans="1:13" ht="24" hidden="1" customHeight="1" x14ac:dyDescent="0.5">
      <c r="A25" s="219" t="s">
        <v>131</v>
      </c>
      <c r="B25" s="220"/>
      <c r="C25" s="221"/>
      <c r="D25" s="219" t="s">
        <v>116</v>
      </c>
      <c r="E25" s="221"/>
      <c r="F25" s="3"/>
      <c r="G25" s="3"/>
      <c r="H25" s="3"/>
      <c r="I25" s="3"/>
      <c r="J25" s="3"/>
      <c r="K25" s="3"/>
      <c r="L25" s="3"/>
      <c r="M25" s="3"/>
    </row>
    <row r="26" spans="1:13" ht="24" hidden="1" customHeight="1" x14ac:dyDescent="0.5">
      <c r="A26" s="219" t="s">
        <v>132</v>
      </c>
      <c r="B26" s="220"/>
      <c r="C26" s="221"/>
      <c r="D26" s="219" t="s">
        <v>119</v>
      </c>
      <c r="E26" s="221"/>
      <c r="F26" s="3"/>
      <c r="G26" s="3"/>
      <c r="H26" s="3"/>
      <c r="I26" s="3"/>
      <c r="J26" s="3"/>
      <c r="K26" s="3"/>
      <c r="L26" s="3"/>
      <c r="M26" s="3"/>
    </row>
    <row r="27" spans="1:13" ht="24" hidden="1" customHeight="1" x14ac:dyDescent="0.5">
      <c r="A27" s="219" t="s">
        <v>133</v>
      </c>
      <c r="B27" s="220"/>
      <c r="C27" s="221"/>
      <c r="D27" s="219" t="s">
        <v>122</v>
      </c>
      <c r="E27" s="221"/>
      <c r="F27" s="3"/>
      <c r="G27" s="3"/>
      <c r="H27" s="3"/>
      <c r="I27" s="3"/>
      <c r="J27" s="3"/>
      <c r="K27" s="3"/>
      <c r="L27" s="3"/>
      <c r="M27" s="3"/>
    </row>
    <row r="28" spans="1:13" ht="24" hidden="1" customHeight="1" x14ac:dyDescent="0.5">
      <c r="A28" s="219" t="s">
        <v>134</v>
      </c>
      <c r="B28" s="220"/>
      <c r="C28" s="221"/>
      <c r="D28" s="219" t="s">
        <v>125</v>
      </c>
      <c r="E28" s="221"/>
      <c r="F28" s="3"/>
      <c r="G28" s="3"/>
      <c r="H28" s="3"/>
      <c r="I28" s="3"/>
      <c r="J28" s="3"/>
      <c r="K28" s="3"/>
      <c r="L28" s="3"/>
      <c r="M28" s="3"/>
    </row>
    <row r="29" spans="1:13" ht="24" hidden="1" customHeight="1" x14ac:dyDescent="0.5">
      <c r="A29" s="219" t="s">
        <v>135</v>
      </c>
      <c r="B29" s="220"/>
      <c r="C29" s="221"/>
      <c r="D29" s="219" t="s">
        <v>128</v>
      </c>
      <c r="E29" s="221"/>
      <c r="F29" s="3"/>
      <c r="G29" s="3"/>
      <c r="H29" s="3"/>
      <c r="I29" s="3"/>
      <c r="J29" s="3"/>
      <c r="K29" s="3"/>
      <c r="L29" s="3"/>
      <c r="M29" s="3"/>
    </row>
    <row r="30" spans="1:13" ht="23.25" hidden="1" customHeight="1" x14ac:dyDescent="0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23.25" customHeight="1" x14ac:dyDescent="0.5">
      <c r="A31" s="224" t="s">
        <v>129</v>
      </c>
      <c r="B31" s="21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23.25" customHeight="1" x14ac:dyDescent="0.5">
      <c r="A32" s="223" t="s">
        <v>113</v>
      </c>
      <c r="B32" s="159"/>
      <c r="C32" s="160"/>
      <c r="D32" s="223" t="s">
        <v>99</v>
      </c>
      <c r="E32" s="160"/>
      <c r="F32" s="3"/>
      <c r="G32" s="3"/>
      <c r="H32" s="3"/>
      <c r="I32" s="3"/>
      <c r="J32" s="3"/>
      <c r="K32" s="3"/>
      <c r="L32" s="3"/>
      <c r="M32" s="3"/>
    </row>
    <row r="33" spans="1:13" ht="23.25" customHeight="1" x14ac:dyDescent="0.5">
      <c r="A33" s="199">
        <f>IF(E21="AUTO",0,ROUND(E21/80*5,2))</f>
        <v>0.48</v>
      </c>
      <c r="B33" s="159"/>
      <c r="C33" s="160"/>
      <c r="D33" s="198" t="str">
        <f>IF(A33&gt;=4.51,"ดีมาก",IF(A33&gt;=3.51,"ดี",IF(A33&gt;=2.51,"พอใช้",IF(A33&gt;=1.51,"ต้องปรับปรุง",IF(A33&gt;0,"ต้องปรับปรุงเร่งด่วน","ไม่ได้ดำเนินการ")))))</f>
        <v>ต้องปรับปรุงเร่งด่วน</v>
      </c>
      <c r="E33" s="160"/>
      <c r="F33" s="3"/>
      <c r="G33" s="3"/>
      <c r="H33" s="3"/>
      <c r="I33" s="3"/>
      <c r="J33" s="3"/>
      <c r="K33" s="3"/>
      <c r="L33" s="3"/>
      <c r="M33" s="3"/>
    </row>
    <row r="34" spans="1:13" ht="23.25" customHeight="1" x14ac:dyDescent="0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23.25" customHeight="1" x14ac:dyDescent="0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23.25" customHeight="1" x14ac:dyDescent="0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23.25" customHeight="1" x14ac:dyDescent="0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23.25" customHeight="1" x14ac:dyDescent="0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23.25" customHeight="1" x14ac:dyDescent="0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23.25" customHeight="1" x14ac:dyDescent="0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23.25" customHeight="1" x14ac:dyDescent="0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23.25" customHeight="1" x14ac:dyDescent="0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23.25" customHeight="1" x14ac:dyDescent="0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23.25" customHeight="1" x14ac:dyDescent="0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23.25" customHeight="1" x14ac:dyDescent="0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23.25" customHeight="1" x14ac:dyDescent="0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23.25" customHeight="1" x14ac:dyDescent="0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23.25" customHeight="1" x14ac:dyDescent="0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23.25" customHeight="1" x14ac:dyDescent="0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23.25" customHeight="1" x14ac:dyDescent="0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23.25" customHeight="1" x14ac:dyDescent="0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23.25" customHeight="1" x14ac:dyDescent="0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23.25" customHeight="1" x14ac:dyDescent="0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23.25" customHeight="1" x14ac:dyDescent="0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3.25" customHeight="1" x14ac:dyDescent="0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23.25" customHeight="1" x14ac:dyDescent="0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23.25" customHeight="1" x14ac:dyDescent="0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23.25" customHeight="1" x14ac:dyDescent="0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23.25" customHeight="1" x14ac:dyDescent="0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23.25" customHeight="1" x14ac:dyDescent="0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23.25" customHeight="1" x14ac:dyDescent="0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23.25" customHeight="1" x14ac:dyDescent="0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23.25" customHeight="1" x14ac:dyDescent="0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23.25" customHeight="1" x14ac:dyDescent="0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23.25" customHeight="1" x14ac:dyDescent="0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23.25" customHeight="1" x14ac:dyDescent="0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23.25" customHeight="1" x14ac:dyDescent="0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23.25" customHeight="1" x14ac:dyDescent="0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23.25" customHeight="1" x14ac:dyDescent="0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23.25" customHeight="1" x14ac:dyDescent="0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23.25" customHeight="1" x14ac:dyDescent="0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23.25" customHeight="1" x14ac:dyDescent="0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23.25" customHeight="1" x14ac:dyDescent="0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23.25" customHeight="1" x14ac:dyDescent="0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23.25" customHeight="1" x14ac:dyDescent="0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23.25" customHeight="1" x14ac:dyDescent="0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23.25" customHeight="1" x14ac:dyDescent="0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23.25" customHeight="1" x14ac:dyDescent="0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23.25" customHeight="1" x14ac:dyDescent="0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23.25" customHeight="1" x14ac:dyDescent="0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23.25" customHeight="1" x14ac:dyDescent="0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23.25" customHeight="1" x14ac:dyDescent="0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23.25" customHeight="1" x14ac:dyDescent="0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23.25" customHeight="1" x14ac:dyDescent="0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23.25" customHeight="1" x14ac:dyDescent="0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23.25" customHeight="1" x14ac:dyDescent="0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23.25" customHeight="1" x14ac:dyDescent="0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23.25" customHeight="1" x14ac:dyDescent="0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23.25" customHeight="1" x14ac:dyDescent="0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23.25" customHeight="1" x14ac:dyDescent="0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23.25" customHeight="1" x14ac:dyDescent="0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23.25" customHeight="1" x14ac:dyDescent="0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23.25" customHeight="1" x14ac:dyDescent="0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23.25" customHeight="1" x14ac:dyDescent="0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23.25" customHeight="1" x14ac:dyDescent="0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23.25" customHeight="1" x14ac:dyDescent="0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23.25" customHeight="1" x14ac:dyDescent="0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23.25" customHeight="1" x14ac:dyDescent="0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23.25" customHeight="1" x14ac:dyDescent="0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23.25" customHeight="1" x14ac:dyDescent="0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23.25" customHeight="1" x14ac:dyDescent="0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23.25" customHeight="1" x14ac:dyDescent="0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23.25" customHeight="1" x14ac:dyDescent="0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23.25" customHeight="1" x14ac:dyDescent="0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23.25" customHeight="1" x14ac:dyDescent="0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23.25" customHeight="1" x14ac:dyDescent="0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23.25" customHeight="1" x14ac:dyDescent="0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23.25" customHeight="1" x14ac:dyDescent="0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23.25" customHeight="1" x14ac:dyDescent="0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23.25" customHeight="1" x14ac:dyDescent="0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23.25" customHeight="1" x14ac:dyDescent="0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23.25" customHeight="1" x14ac:dyDescent="0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23.25" customHeight="1" x14ac:dyDescent="0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23.25" customHeight="1" x14ac:dyDescent="0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23.25" customHeight="1" x14ac:dyDescent="0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23.25" customHeight="1" x14ac:dyDescent="0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23.25" customHeight="1" x14ac:dyDescent="0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23.25" customHeight="1" x14ac:dyDescent="0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23.25" customHeight="1" x14ac:dyDescent="0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23.25" customHeight="1" x14ac:dyDescent="0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23.25" customHeight="1" x14ac:dyDescent="0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23.25" customHeight="1" x14ac:dyDescent="0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23.25" customHeight="1" x14ac:dyDescent="0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23.25" customHeight="1" x14ac:dyDescent="0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23.25" customHeight="1" x14ac:dyDescent="0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23.25" customHeight="1" x14ac:dyDescent="0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23.25" customHeight="1" x14ac:dyDescent="0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23.25" customHeight="1" x14ac:dyDescent="0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23.25" customHeight="1" x14ac:dyDescent="0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23.25" customHeight="1" x14ac:dyDescent="0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23.25" customHeight="1" x14ac:dyDescent="0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23.25" customHeight="1" x14ac:dyDescent="0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23.25" customHeight="1" x14ac:dyDescent="0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23.25" customHeight="1" x14ac:dyDescent="0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23.25" customHeight="1" x14ac:dyDescent="0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23.25" customHeight="1" x14ac:dyDescent="0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23.25" customHeight="1" x14ac:dyDescent="0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23.25" customHeight="1" x14ac:dyDescent="0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23.25" customHeight="1" x14ac:dyDescent="0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23.25" customHeight="1" x14ac:dyDescent="0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23.25" customHeight="1" x14ac:dyDescent="0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23.25" customHeight="1" x14ac:dyDescent="0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23.25" customHeight="1" x14ac:dyDescent="0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23.25" customHeight="1" x14ac:dyDescent="0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23.25" customHeight="1" x14ac:dyDescent="0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23.25" customHeight="1" x14ac:dyDescent="0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23.25" customHeight="1" x14ac:dyDescent="0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23.25" customHeight="1" x14ac:dyDescent="0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23.25" customHeight="1" x14ac:dyDescent="0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23.25" customHeight="1" x14ac:dyDescent="0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23.25" customHeight="1" x14ac:dyDescent="0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23.25" customHeight="1" x14ac:dyDescent="0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23.25" customHeight="1" x14ac:dyDescent="0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23.25" customHeight="1" x14ac:dyDescent="0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23.25" customHeight="1" x14ac:dyDescent="0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23.25" customHeight="1" x14ac:dyDescent="0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23.25" customHeight="1" x14ac:dyDescent="0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23.25" customHeight="1" x14ac:dyDescent="0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23.25" customHeight="1" x14ac:dyDescent="0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23.25" customHeight="1" x14ac:dyDescent="0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23.25" customHeight="1" x14ac:dyDescent="0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23.25" customHeight="1" x14ac:dyDescent="0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23.25" customHeight="1" x14ac:dyDescent="0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23.25" customHeight="1" x14ac:dyDescent="0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23.25" customHeight="1" x14ac:dyDescent="0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23.25" customHeight="1" x14ac:dyDescent="0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23.25" customHeight="1" x14ac:dyDescent="0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23.25" customHeight="1" x14ac:dyDescent="0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23.25" customHeight="1" x14ac:dyDescent="0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23.25" customHeight="1" x14ac:dyDescent="0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23.25" customHeight="1" x14ac:dyDescent="0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23.25" customHeight="1" x14ac:dyDescent="0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23.25" customHeight="1" x14ac:dyDescent="0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23.25" customHeight="1" x14ac:dyDescent="0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23.25" customHeight="1" x14ac:dyDescent="0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23.25" customHeight="1" x14ac:dyDescent="0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23.25" customHeight="1" x14ac:dyDescent="0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23.25" customHeight="1" x14ac:dyDescent="0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23.25" customHeight="1" x14ac:dyDescent="0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23.25" customHeight="1" x14ac:dyDescent="0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23.25" customHeight="1" x14ac:dyDescent="0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23.25" customHeight="1" x14ac:dyDescent="0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23.25" customHeight="1" x14ac:dyDescent="0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23.25" customHeight="1" x14ac:dyDescent="0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23.25" customHeight="1" x14ac:dyDescent="0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23.25" customHeight="1" x14ac:dyDescent="0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23.25" customHeight="1" x14ac:dyDescent="0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23.25" customHeight="1" x14ac:dyDescent="0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23.25" customHeight="1" x14ac:dyDescent="0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23.25" customHeight="1" x14ac:dyDescent="0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23.25" customHeight="1" x14ac:dyDescent="0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23.25" customHeight="1" x14ac:dyDescent="0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23.25" customHeight="1" x14ac:dyDescent="0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23.25" customHeight="1" x14ac:dyDescent="0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23.25" customHeight="1" x14ac:dyDescent="0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23.25" customHeight="1" x14ac:dyDescent="0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23.25" customHeight="1" x14ac:dyDescent="0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23.25" customHeight="1" x14ac:dyDescent="0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23.25" customHeight="1" x14ac:dyDescent="0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23.25" customHeight="1" x14ac:dyDescent="0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23.25" customHeight="1" x14ac:dyDescent="0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23.25" customHeight="1" x14ac:dyDescent="0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23.25" customHeight="1" x14ac:dyDescent="0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23.25" customHeight="1" x14ac:dyDescent="0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23.25" customHeight="1" x14ac:dyDescent="0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23.25" customHeight="1" x14ac:dyDescent="0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23.25" customHeight="1" x14ac:dyDescent="0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23.25" customHeight="1" x14ac:dyDescent="0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23.25" customHeight="1" x14ac:dyDescent="0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23.25" customHeight="1" x14ac:dyDescent="0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23.25" customHeight="1" x14ac:dyDescent="0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23.25" customHeight="1" x14ac:dyDescent="0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23.25" customHeight="1" x14ac:dyDescent="0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23.25" customHeight="1" x14ac:dyDescent="0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23.25" customHeight="1" x14ac:dyDescent="0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23.25" customHeight="1" x14ac:dyDescent="0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23.25" customHeight="1" x14ac:dyDescent="0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23.25" customHeight="1" x14ac:dyDescent="0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23.25" customHeight="1" x14ac:dyDescent="0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23.25" customHeight="1" x14ac:dyDescent="0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23.25" customHeight="1" x14ac:dyDescent="0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23.25" customHeight="1" x14ac:dyDescent="0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23.25" customHeight="1" x14ac:dyDescent="0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23.25" customHeight="1" x14ac:dyDescent="0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23.25" customHeight="1" x14ac:dyDescent="0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23.25" customHeight="1" x14ac:dyDescent="0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23.25" customHeight="1" x14ac:dyDescent="0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23.25" customHeight="1" x14ac:dyDescent="0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23.25" customHeight="1" x14ac:dyDescent="0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23.25" customHeight="1" x14ac:dyDescent="0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23.25" customHeight="1" x14ac:dyDescent="0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23.25" customHeight="1" x14ac:dyDescent="0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23.25" customHeight="1" x14ac:dyDescent="0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23.25" customHeight="1" x14ac:dyDescent="0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23.25" customHeight="1" x14ac:dyDescent="0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23.25" customHeight="1" x14ac:dyDescent="0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23.25" customHeight="1" x14ac:dyDescent="0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23.25" customHeight="1" x14ac:dyDescent="0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23.25" customHeight="1" x14ac:dyDescent="0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23.25" customHeight="1" x14ac:dyDescent="0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23.25" customHeight="1" x14ac:dyDescent="0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23.25" customHeight="1" x14ac:dyDescent="0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23.25" customHeight="1" x14ac:dyDescent="0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23.25" customHeight="1" x14ac:dyDescent="0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23.25" customHeight="1" x14ac:dyDescent="0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23.25" customHeight="1" x14ac:dyDescent="0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23.25" customHeight="1" x14ac:dyDescent="0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23.25" customHeight="1" x14ac:dyDescent="0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23.25" customHeight="1" x14ac:dyDescent="0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23.25" customHeight="1" x14ac:dyDescent="0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23.25" customHeight="1" x14ac:dyDescent="0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23.25" customHeight="1" x14ac:dyDescent="0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23.25" customHeight="1" x14ac:dyDescent="0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23.25" customHeight="1" x14ac:dyDescent="0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23.25" customHeight="1" x14ac:dyDescent="0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23.25" customHeight="1" x14ac:dyDescent="0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23.25" customHeight="1" x14ac:dyDescent="0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23.25" customHeight="1" x14ac:dyDescent="0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23.25" customHeight="1" x14ac:dyDescent="0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23.25" customHeight="1" x14ac:dyDescent="0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23.25" customHeight="1" x14ac:dyDescent="0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23.25" customHeight="1" x14ac:dyDescent="0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23.25" customHeight="1" x14ac:dyDescent="0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23.25" customHeight="1" x14ac:dyDescent="0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23.25" customHeight="1" x14ac:dyDescent="0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23.25" customHeight="1" x14ac:dyDescent="0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23.25" customHeight="1" x14ac:dyDescent="0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23.25" customHeight="1" x14ac:dyDescent="0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23.25" customHeight="1" x14ac:dyDescent="0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23.25" customHeight="1" x14ac:dyDescent="0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23.25" customHeight="1" x14ac:dyDescent="0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23.25" customHeight="1" x14ac:dyDescent="0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23.25" customHeight="1" x14ac:dyDescent="0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23.25" customHeight="1" x14ac:dyDescent="0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23.25" customHeight="1" x14ac:dyDescent="0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23.25" customHeight="1" x14ac:dyDescent="0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23.25" customHeight="1" x14ac:dyDescent="0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23.25" customHeight="1" x14ac:dyDescent="0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23.25" customHeight="1" x14ac:dyDescent="0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23.25" customHeight="1" x14ac:dyDescent="0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23.25" customHeight="1" x14ac:dyDescent="0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23.25" customHeight="1" x14ac:dyDescent="0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23.25" customHeight="1" x14ac:dyDescent="0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23.25" customHeight="1" x14ac:dyDescent="0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23.25" customHeight="1" x14ac:dyDescent="0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23.25" customHeight="1" x14ac:dyDescent="0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23.25" customHeight="1" x14ac:dyDescent="0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23.25" customHeight="1" x14ac:dyDescent="0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23.25" customHeight="1" x14ac:dyDescent="0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23.25" customHeight="1" x14ac:dyDescent="0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23.25" customHeight="1" x14ac:dyDescent="0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23.25" customHeight="1" x14ac:dyDescent="0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23.25" customHeight="1" x14ac:dyDescent="0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23.25" customHeight="1" x14ac:dyDescent="0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23.25" customHeight="1" x14ac:dyDescent="0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23.25" customHeight="1" x14ac:dyDescent="0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23.25" customHeight="1" x14ac:dyDescent="0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23.25" customHeight="1" x14ac:dyDescent="0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23.25" customHeight="1" x14ac:dyDescent="0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23.25" customHeight="1" x14ac:dyDescent="0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23.25" customHeight="1" x14ac:dyDescent="0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23.25" customHeight="1" x14ac:dyDescent="0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23.25" customHeight="1" x14ac:dyDescent="0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23.25" customHeight="1" x14ac:dyDescent="0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23.25" customHeight="1" x14ac:dyDescent="0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23.25" customHeight="1" x14ac:dyDescent="0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23.25" customHeight="1" x14ac:dyDescent="0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23.25" customHeight="1" x14ac:dyDescent="0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23.25" customHeight="1" x14ac:dyDescent="0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23.25" customHeight="1" x14ac:dyDescent="0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23.25" customHeight="1" x14ac:dyDescent="0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23.25" customHeight="1" x14ac:dyDescent="0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23.25" customHeight="1" x14ac:dyDescent="0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23.25" customHeight="1" x14ac:dyDescent="0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23.25" customHeight="1" x14ac:dyDescent="0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23.25" customHeight="1" x14ac:dyDescent="0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23.25" customHeight="1" x14ac:dyDescent="0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23.25" customHeight="1" x14ac:dyDescent="0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23.25" customHeight="1" x14ac:dyDescent="0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23.25" customHeight="1" x14ac:dyDescent="0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23.25" customHeight="1" x14ac:dyDescent="0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23.25" customHeight="1" x14ac:dyDescent="0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23.25" customHeight="1" x14ac:dyDescent="0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23.25" customHeight="1" x14ac:dyDescent="0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23.25" customHeight="1" x14ac:dyDescent="0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23.25" customHeight="1" x14ac:dyDescent="0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23.25" customHeight="1" x14ac:dyDescent="0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23.25" customHeight="1" x14ac:dyDescent="0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23.25" customHeight="1" x14ac:dyDescent="0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23.25" customHeight="1" x14ac:dyDescent="0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23.25" customHeight="1" x14ac:dyDescent="0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23.25" customHeight="1" x14ac:dyDescent="0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23.25" customHeight="1" x14ac:dyDescent="0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23.25" customHeight="1" x14ac:dyDescent="0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23.25" customHeight="1" x14ac:dyDescent="0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23.25" customHeight="1" x14ac:dyDescent="0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23.25" customHeight="1" x14ac:dyDescent="0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23.25" customHeight="1" x14ac:dyDescent="0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23.25" customHeight="1" x14ac:dyDescent="0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23.25" customHeight="1" x14ac:dyDescent="0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23.25" customHeight="1" x14ac:dyDescent="0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23.25" customHeight="1" x14ac:dyDescent="0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23.25" customHeight="1" x14ac:dyDescent="0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23.25" customHeight="1" x14ac:dyDescent="0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23.25" customHeight="1" x14ac:dyDescent="0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23.25" customHeight="1" x14ac:dyDescent="0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23.25" customHeight="1" x14ac:dyDescent="0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23.25" customHeight="1" x14ac:dyDescent="0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23.25" customHeight="1" x14ac:dyDescent="0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23.25" customHeight="1" x14ac:dyDescent="0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23.25" customHeight="1" x14ac:dyDescent="0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23.25" customHeight="1" x14ac:dyDescent="0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23.25" customHeight="1" x14ac:dyDescent="0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23.25" customHeight="1" x14ac:dyDescent="0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23.25" customHeight="1" x14ac:dyDescent="0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23.25" customHeight="1" x14ac:dyDescent="0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23.25" customHeight="1" x14ac:dyDescent="0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23.25" customHeight="1" x14ac:dyDescent="0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23.25" customHeight="1" x14ac:dyDescent="0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23.25" customHeight="1" x14ac:dyDescent="0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23.25" customHeight="1" x14ac:dyDescent="0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23.25" customHeight="1" x14ac:dyDescent="0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23.25" customHeight="1" x14ac:dyDescent="0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23.25" customHeight="1" x14ac:dyDescent="0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23.25" customHeight="1" x14ac:dyDescent="0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23.25" customHeight="1" x14ac:dyDescent="0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23.25" customHeight="1" x14ac:dyDescent="0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23.25" customHeight="1" x14ac:dyDescent="0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23.25" customHeight="1" x14ac:dyDescent="0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23.25" customHeight="1" x14ac:dyDescent="0.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23.25" customHeight="1" x14ac:dyDescent="0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23.25" customHeight="1" x14ac:dyDescent="0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23.25" customHeight="1" x14ac:dyDescent="0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23.25" customHeight="1" x14ac:dyDescent="0.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23.25" customHeight="1" x14ac:dyDescent="0.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23.25" customHeight="1" x14ac:dyDescent="0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23.25" customHeight="1" x14ac:dyDescent="0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23.25" customHeight="1" x14ac:dyDescent="0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23.25" customHeight="1" x14ac:dyDescent="0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23.25" customHeight="1" x14ac:dyDescent="0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23.25" customHeight="1" x14ac:dyDescent="0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23.25" customHeight="1" x14ac:dyDescent="0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23.25" customHeight="1" x14ac:dyDescent="0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23.25" customHeight="1" x14ac:dyDescent="0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23.25" customHeight="1" x14ac:dyDescent="0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23.25" customHeight="1" x14ac:dyDescent="0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23.25" customHeight="1" x14ac:dyDescent="0.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23.25" customHeight="1" x14ac:dyDescent="0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23.25" customHeight="1" x14ac:dyDescent="0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23.25" customHeight="1" x14ac:dyDescent="0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23.25" customHeight="1" x14ac:dyDescent="0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23.25" customHeight="1" x14ac:dyDescent="0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23.25" customHeight="1" x14ac:dyDescent="0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23.25" customHeight="1" x14ac:dyDescent="0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23.25" customHeight="1" x14ac:dyDescent="0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23.25" customHeight="1" x14ac:dyDescent="0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23.25" customHeight="1" x14ac:dyDescent="0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23.25" customHeight="1" x14ac:dyDescent="0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23.25" customHeight="1" x14ac:dyDescent="0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23.25" customHeight="1" x14ac:dyDescent="0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23.25" customHeight="1" x14ac:dyDescent="0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23.25" customHeight="1" x14ac:dyDescent="0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23.25" customHeight="1" x14ac:dyDescent="0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23.25" customHeight="1" x14ac:dyDescent="0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23.25" customHeight="1" x14ac:dyDescent="0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23.25" customHeight="1" x14ac:dyDescent="0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23.25" customHeight="1" x14ac:dyDescent="0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23.25" customHeight="1" x14ac:dyDescent="0.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23.25" customHeight="1" x14ac:dyDescent="0.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23.25" customHeight="1" x14ac:dyDescent="0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23.25" customHeight="1" x14ac:dyDescent="0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23.25" customHeight="1" x14ac:dyDescent="0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23.25" customHeight="1" x14ac:dyDescent="0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23.25" customHeight="1" x14ac:dyDescent="0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23.25" customHeight="1" x14ac:dyDescent="0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23.25" customHeight="1" x14ac:dyDescent="0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23.25" customHeight="1" x14ac:dyDescent="0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23.25" customHeight="1" x14ac:dyDescent="0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23.25" customHeight="1" x14ac:dyDescent="0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23.25" customHeight="1" x14ac:dyDescent="0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23.25" customHeight="1" x14ac:dyDescent="0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23.25" customHeight="1" x14ac:dyDescent="0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23.25" customHeight="1" x14ac:dyDescent="0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23.25" customHeight="1" x14ac:dyDescent="0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23.25" customHeight="1" x14ac:dyDescent="0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23.25" customHeight="1" x14ac:dyDescent="0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23.25" customHeight="1" x14ac:dyDescent="0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23.25" customHeight="1" x14ac:dyDescent="0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23.25" customHeight="1" x14ac:dyDescent="0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23.25" customHeight="1" x14ac:dyDescent="0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23.25" customHeight="1" x14ac:dyDescent="0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23.25" customHeight="1" x14ac:dyDescent="0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23.25" customHeight="1" x14ac:dyDescent="0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23.25" customHeight="1" x14ac:dyDescent="0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23.25" customHeight="1" x14ac:dyDescent="0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23.25" customHeight="1" x14ac:dyDescent="0.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23.25" customHeight="1" x14ac:dyDescent="0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23.25" customHeight="1" x14ac:dyDescent="0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23.25" customHeight="1" x14ac:dyDescent="0.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23.25" customHeight="1" x14ac:dyDescent="0.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23.25" customHeight="1" x14ac:dyDescent="0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23.25" customHeight="1" x14ac:dyDescent="0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23.25" customHeight="1" x14ac:dyDescent="0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23.25" customHeight="1" x14ac:dyDescent="0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23.25" customHeight="1" x14ac:dyDescent="0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23.25" customHeight="1" x14ac:dyDescent="0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23.25" customHeight="1" x14ac:dyDescent="0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23.25" customHeight="1" x14ac:dyDescent="0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23.25" customHeight="1" x14ac:dyDescent="0.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23.25" customHeight="1" x14ac:dyDescent="0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23.25" customHeight="1" x14ac:dyDescent="0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23.25" customHeight="1" x14ac:dyDescent="0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23.25" customHeight="1" x14ac:dyDescent="0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23.25" customHeight="1" x14ac:dyDescent="0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23.25" customHeight="1" x14ac:dyDescent="0.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23.25" customHeight="1" x14ac:dyDescent="0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23.25" customHeight="1" x14ac:dyDescent="0.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23.25" customHeight="1" x14ac:dyDescent="0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23.25" customHeight="1" x14ac:dyDescent="0.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23.25" customHeight="1" x14ac:dyDescent="0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23.25" customHeight="1" x14ac:dyDescent="0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23.25" customHeight="1" x14ac:dyDescent="0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23.25" customHeight="1" x14ac:dyDescent="0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23.25" customHeight="1" x14ac:dyDescent="0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23.25" customHeight="1" x14ac:dyDescent="0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23.25" customHeight="1" x14ac:dyDescent="0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23.25" customHeight="1" x14ac:dyDescent="0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23.25" customHeight="1" x14ac:dyDescent="0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23.25" customHeight="1" x14ac:dyDescent="0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23.25" customHeight="1" x14ac:dyDescent="0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23.25" customHeight="1" x14ac:dyDescent="0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23.25" customHeight="1" x14ac:dyDescent="0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23.25" customHeight="1" x14ac:dyDescent="0.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23.25" customHeight="1" x14ac:dyDescent="0.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23.25" customHeight="1" x14ac:dyDescent="0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23.25" customHeight="1" x14ac:dyDescent="0.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23.25" customHeight="1" x14ac:dyDescent="0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23.25" customHeight="1" x14ac:dyDescent="0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23.25" customHeight="1" x14ac:dyDescent="0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23.25" customHeight="1" x14ac:dyDescent="0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23.25" customHeight="1" x14ac:dyDescent="0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23.25" customHeight="1" x14ac:dyDescent="0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23.25" customHeight="1" x14ac:dyDescent="0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23.25" customHeight="1" x14ac:dyDescent="0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23.25" customHeight="1" x14ac:dyDescent="0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23.25" customHeight="1" x14ac:dyDescent="0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23.25" customHeight="1" x14ac:dyDescent="0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23.25" customHeight="1" x14ac:dyDescent="0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23.25" customHeight="1" x14ac:dyDescent="0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23.25" customHeight="1" x14ac:dyDescent="0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23.25" customHeight="1" x14ac:dyDescent="0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23.25" customHeight="1" x14ac:dyDescent="0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23.25" customHeight="1" x14ac:dyDescent="0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23.25" customHeight="1" x14ac:dyDescent="0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23.25" customHeight="1" x14ac:dyDescent="0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23.25" customHeight="1" x14ac:dyDescent="0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23.25" customHeight="1" x14ac:dyDescent="0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23.25" customHeight="1" x14ac:dyDescent="0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23.25" customHeight="1" x14ac:dyDescent="0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23.25" customHeight="1" x14ac:dyDescent="0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</sheetData>
  <mergeCells count="24">
    <mergeCell ref="A29:C29"/>
    <mergeCell ref="D33:E33"/>
    <mergeCell ref="D32:E32"/>
    <mergeCell ref="D26:E26"/>
    <mergeCell ref="D25:E25"/>
    <mergeCell ref="D29:E29"/>
    <mergeCell ref="A33:C33"/>
    <mergeCell ref="A32:C32"/>
    <mergeCell ref="A31:B31"/>
    <mergeCell ref="D28:E28"/>
    <mergeCell ref="D27:E27"/>
    <mergeCell ref="A3:A4"/>
    <mergeCell ref="B3:C3"/>
    <mergeCell ref="D3:E3"/>
    <mergeCell ref="A24:C24"/>
    <mergeCell ref="A28:C28"/>
    <mergeCell ref="A27:C27"/>
    <mergeCell ref="D24:E24"/>
    <mergeCell ref="C20:D20"/>
    <mergeCell ref="C21:D21"/>
    <mergeCell ref="A20:B20"/>
    <mergeCell ref="A21:B21"/>
    <mergeCell ref="A26:C26"/>
    <mergeCell ref="A25:C25"/>
  </mergeCells>
  <conditionalFormatting sqref="B5:B17">
    <cfRule type="cellIs" dxfId="0" priority="1" operator="between">
      <formula>1</formula>
      <formula>5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workbookViewId="0">
      <selection activeCell="L14" sqref="L14"/>
    </sheetView>
  </sheetViews>
  <sheetFormatPr defaultColWidth="17.25" defaultRowHeight="15" customHeight="1" x14ac:dyDescent="0.2"/>
  <cols>
    <col min="1" max="1" width="59.75" customWidth="1"/>
    <col min="2" max="2" width="8.125" customWidth="1"/>
    <col min="3" max="3" width="16" customWidth="1"/>
    <col min="4" max="13" width="9" customWidth="1"/>
  </cols>
  <sheetData>
    <row r="1" spans="1:13" ht="21" customHeight="1" x14ac:dyDescent="0.45">
      <c r="A1" s="137" t="str">
        <f>master!A1&amp;"  "&amp;master!B1&amp;""</f>
        <v xml:space="preserve">ชื่อสถานศึกษา------------&gt;  </v>
      </c>
      <c r="B1" s="137" t="str">
        <f>master!G1&amp;"  "&amp;master!H1</f>
        <v xml:space="preserve">จังหวัด  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1" customHeight="1" x14ac:dyDescent="0.45">
      <c r="A2" s="225" t="s">
        <v>233</v>
      </c>
      <c r="B2" s="163"/>
      <c r="C2" s="163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1" customHeight="1" x14ac:dyDescent="0.45">
      <c r="A3" s="207" t="s">
        <v>234</v>
      </c>
      <c r="B3" s="200" t="s">
        <v>112</v>
      </c>
      <c r="C3" s="160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21" customHeight="1" x14ac:dyDescent="0.45">
      <c r="A4" s="168"/>
      <c r="B4" s="101" t="s">
        <v>113</v>
      </c>
      <c r="C4" s="101" t="s">
        <v>99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21" customHeight="1" x14ac:dyDescent="0.45">
      <c r="A5" s="143" t="s">
        <v>235</v>
      </c>
      <c r="B5" s="144"/>
      <c r="C5" s="144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21" customHeight="1" x14ac:dyDescent="0.45">
      <c r="A6" s="112" t="s">
        <v>236</v>
      </c>
      <c r="B6" s="24">
        <f>'4.2'!D5</f>
        <v>0</v>
      </c>
      <c r="C6" s="24" t="str">
        <f>'4.2'!E5</f>
        <v>ไม่ได้ดำเนินการ</v>
      </c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21" customHeight="1" x14ac:dyDescent="0.45">
      <c r="A7" s="112" t="s">
        <v>237</v>
      </c>
      <c r="B7" s="126">
        <f>'4.2'!D6</f>
        <v>0</v>
      </c>
      <c r="C7" s="24" t="str">
        <f>'4.2'!E6</f>
        <v>ต้องปรับปรุงเร่งด่วน</v>
      </c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21" customHeight="1" x14ac:dyDescent="0.45">
      <c r="A8" s="143" t="s">
        <v>238</v>
      </c>
      <c r="B8" s="144"/>
      <c r="C8" s="144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42" customHeight="1" x14ac:dyDescent="0.45">
      <c r="A9" s="112" t="s">
        <v>239</v>
      </c>
      <c r="B9" s="24">
        <f>'4.2'!D7</f>
        <v>0</v>
      </c>
      <c r="C9" s="24" t="str">
        <f>'4.2'!E7</f>
        <v>ไม่ได้ดำเนินการ</v>
      </c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21" customHeight="1" x14ac:dyDescent="0.45">
      <c r="A10" s="112" t="s">
        <v>240</v>
      </c>
      <c r="B10" s="24">
        <f>'4.2'!D8</f>
        <v>0</v>
      </c>
      <c r="C10" s="24" t="str">
        <f>'4.2'!E8</f>
        <v>ไม่ได้ดำเนินการ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21" customHeight="1" x14ac:dyDescent="0.45">
      <c r="A11" s="112" t="s">
        <v>241</v>
      </c>
      <c r="B11" s="24">
        <f>'4.2'!D9</f>
        <v>0</v>
      </c>
      <c r="C11" s="24" t="str">
        <f>'4.2'!E9</f>
        <v>ไม่ได้ดำเนินการ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21" customHeight="1" x14ac:dyDescent="0.45">
      <c r="A12" s="112" t="s">
        <v>242</v>
      </c>
      <c r="B12" s="24">
        <f>'4.2'!D10</f>
        <v>0</v>
      </c>
      <c r="C12" s="24" t="str">
        <f>'4.2'!E10</f>
        <v>ไม่ได้ดำเนินการ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42" customHeight="1" x14ac:dyDescent="0.45">
      <c r="A13" s="112" t="s">
        <v>243</v>
      </c>
      <c r="B13" s="24">
        <f>'4.2'!D11</f>
        <v>0</v>
      </c>
      <c r="C13" s="24" t="str">
        <f>'4.2'!E11</f>
        <v>ไม่ได้ดำเนินการ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21" customHeight="1" x14ac:dyDescent="0.45">
      <c r="A14" s="112" t="s">
        <v>244</v>
      </c>
      <c r="B14" s="24">
        <f>'4.2'!D12</f>
        <v>4</v>
      </c>
      <c r="C14" s="24" t="str">
        <f>'4.2'!E12</f>
        <v>ดี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1" customHeight="1" x14ac:dyDescent="0.45">
      <c r="A15" s="143" t="s">
        <v>245</v>
      </c>
      <c r="B15" s="144"/>
      <c r="C15" s="144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21" customHeight="1" x14ac:dyDescent="0.45">
      <c r="A16" s="112" t="s">
        <v>246</v>
      </c>
      <c r="B16" s="24">
        <f>'4.2'!D13</f>
        <v>0</v>
      </c>
      <c r="C16" s="24" t="str">
        <f>'4.2'!E13</f>
        <v>ไม่ได้ดำเนินการ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21" customHeight="1" x14ac:dyDescent="0.45">
      <c r="A17" s="112" t="s">
        <v>247</v>
      </c>
      <c r="B17" s="24">
        <f>'4.2'!D14</f>
        <v>0</v>
      </c>
      <c r="C17" s="24" t="str">
        <f>'4.2'!E14</f>
        <v>ไม่ได้ดำเนินการ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21" customHeight="1" x14ac:dyDescent="0.45">
      <c r="A18" s="112" t="s">
        <v>248</v>
      </c>
      <c r="B18" s="24">
        <f>'4.2'!D15</f>
        <v>0</v>
      </c>
      <c r="C18" s="24" t="str">
        <f>'4.2'!E15</f>
        <v>ไม่ได้ดำเนินการ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21" customHeight="1" x14ac:dyDescent="0.45">
      <c r="A19" s="112" t="s">
        <v>249</v>
      </c>
      <c r="B19" s="24">
        <f>'4.2'!D16</f>
        <v>0</v>
      </c>
      <c r="C19" s="24" t="str">
        <f>'4.2'!E16</f>
        <v>ไม่ได้ดำเนินการ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21" customHeight="1" x14ac:dyDescent="0.45">
      <c r="A20" s="143" t="s">
        <v>250</v>
      </c>
      <c r="B20" s="144"/>
      <c r="C20" s="144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21" customHeight="1" x14ac:dyDescent="0.45">
      <c r="A21" s="112" t="s">
        <v>251</v>
      </c>
      <c r="B21" s="24">
        <f>'4.2'!D17</f>
        <v>0</v>
      </c>
      <c r="C21" s="24" t="str">
        <f>'4.2'!E17</f>
        <v>ต้องปรับปรุงเร่งด่วน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21" customHeight="1" x14ac:dyDescent="0.45">
      <c r="A22" s="112" t="s">
        <v>252</v>
      </c>
      <c r="B22" s="24">
        <f>'4.2'!A33</f>
        <v>0.48</v>
      </c>
      <c r="C22" s="24" t="str">
        <f>'4.2'!D33</f>
        <v>ต้องปรับปรุงเร่งด่วน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21" customHeight="1" x14ac:dyDescent="0.4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21" customHeight="1" x14ac:dyDescent="0.45">
      <c r="A24" s="40" t="s">
        <v>253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21" customHeight="1" x14ac:dyDescent="0.45">
      <c r="A25" s="84" t="s">
        <v>254</v>
      </c>
      <c r="B25" s="62" t="s">
        <v>255</v>
      </c>
      <c r="C25" s="145">
        <f>COUNTIF($C$6:$C$22,"ดีมาก")</f>
        <v>0</v>
      </c>
      <c r="D25" s="41" t="s">
        <v>94</v>
      </c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21" customHeight="1" x14ac:dyDescent="0.45">
      <c r="A26" s="84" t="s">
        <v>256</v>
      </c>
      <c r="B26" s="62" t="s">
        <v>255</v>
      </c>
      <c r="C26" s="146">
        <f>COUNTIF($C$6:$C$22,"ดี")</f>
        <v>1</v>
      </c>
      <c r="D26" s="41" t="s">
        <v>94</v>
      </c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21" customHeight="1" x14ac:dyDescent="0.45">
      <c r="A27" s="62" t="s">
        <v>257</v>
      </c>
      <c r="B27" s="62" t="s">
        <v>255</v>
      </c>
      <c r="C27" s="147">
        <f>COUNTIF($C$6:$C$22,"พอใช้")</f>
        <v>0</v>
      </c>
      <c r="D27" s="41" t="s">
        <v>94</v>
      </c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21" customHeight="1" x14ac:dyDescent="0.45">
      <c r="A28" s="62" t="s">
        <v>258</v>
      </c>
      <c r="B28" s="62" t="s">
        <v>255</v>
      </c>
      <c r="C28" s="148">
        <f>COUNTIF($C$6:$C$22,"ต้องปรับปรุง")</f>
        <v>0</v>
      </c>
      <c r="D28" s="41" t="s">
        <v>94</v>
      </c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21" customHeight="1" x14ac:dyDescent="0.45">
      <c r="A29" s="62" t="s">
        <v>259</v>
      </c>
      <c r="B29" s="62" t="s">
        <v>255</v>
      </c>
      <c r="C29" s="148">
        <f>COUNTIF($C$6:$C$22,"ต้องปรับปรุงเร่งด่วน")</f>
        <v>3</v>
      </c>
      <c r="D29" s="41" t="s">
        <v>94</v>
      </c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21" hidden="1" customHeight="1" x14ac:dyDescent="0.45">
      <c r="A30" s="83" t="s">
        <v>260</v>
      </c>
      <c r="B30" s="62" t="s">
        <v>255</v>
      </c>
      <c r="C30" s="148">
        <f>COUNTIF($C$6:$C$22,A30)</f>
        <v>10</v>
      </c>
      <c r="D30" s="41" t="s">
        <v>94</v>
      </c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21" customHeight="1" x14ac:dyDescent="0.45">
      <c r="A31" s="80" t="s">
        <v>10</v>
      </c>
      <c r="B31" s="62" t="s">
        <v>255</v>
      </c>
      <c r="C31" s="80">
        <f>SUM(C25:C30)</f>
        <v>14</v>
      </c>
      <c r="D31" s="41" t="s">
        <v>94</v>
      </c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21" customHeight="1" x14ac:dyDescent="0.45">
      <c r="A32" s="226" t="str">
        <f>IF(C30&gt;0,"ยังมีตัวบ่งชี้ที่ยังไม่ได้ดำเนินการ  "&amp;C30&amp;"  ตัวบ่งชี้"&amp;"โปรดตรวจสอบ"," ")</f>
        <v>ยังมีตัวบ่งชี้ที่ยังไม่ได้ดำเนินการ  10  ตัวบ่งชี้โปรดตรวจสอบ</v>
      </c>
      <c r="B32" s="210"/>
      <c r="C32" s="210"/>
      <c r="D32" s="210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21" customHeight="1" x14ac:dyDescent="0.4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21" customHeight="1" x14ac:dyDescent="0.4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21" customHeight="1" x14ac:dyDescent="0.4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21" customHeight="1" x14ac:dyDescent="0.4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21" customHeight="1" x14ac:dyDescent="0.4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21" customHeight="1" x14ac:dyDescent="0.4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21" customHeight="1" x14ac:dyDescent="0.4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21" customHeight="1" x14ac:dyDescent="0.4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21" customHeight="1" x14ac:dyDescent="0.4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21" customHeight="1" x14ac:dyDescent="0.4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21" customHeight="1" x14ac:dyDescent="0.4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21" customHeight="1" x14ac:dyDescent="0.4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21" customHeight="1" x14ac:dyDescent="0.4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21" customHeight="1" x14ac:dyDescent="0.4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1" customHeight="1" x14ac:dyDescent="0.4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21" customHeight="1" x14ac:dyDescent="0.4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21" customHeight="1" x14ac:dyDescent="0.4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21" customHeight="1" x14ac:dyDescent="0.4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21" customHeight="1" x14ac:dyDescent="0.4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21" customHeight="1" x14ac:dyDescent="0.4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21" customHeight="1" x14ac:dyDescent="0.4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21" customHeight="1" x14ac:dyDescent="0.4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21" customHeight="1" x14ac:dyDescent="0.4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21" customHeight="1" x14ac:dyDescent="0.4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21" customHeight="1" x14ac:dyDescent="0.4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1" customHeight="1" x14ac:dyDescent="0.4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21" customHeight="1" x14ac:dyDescent="0.4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21" customHeight="1" x14ac:dyDescent="0.4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21" customHeight="1" x14ac:dyDescent="0.4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21" customHeight="1" x14ac:dyDescent="0.4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21" customHeight="1" x14ac:dyDescent="0.4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21" customHeight="1" x14ac:dyDescent="0.4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21" customHeight="1" x14ac:dyDescent="0.4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21" customHeight="1" x14ac:dyDescent="0.4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1" customHeight="1" x14ac:dyDescent="0.4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21" customHeight="1" x14ac:dyDescent="0.4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21" customHeight="1" x14ac:dyDescent="0.4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21" customHeight="1" x14ac:dyDescent="0.4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21" customHeight="1" x14ac:dyDescent="0.4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21" customHeight="1" x14ac:dyDescent="0.4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21" customHeight="1" x14ac:dyDescent="0.4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21" customHeight="1" x14ac:dyDescent="0.4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21" customHeight="1" x14ac:dyDescent="0.4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21" customHeight="1" x14ac:dyDescent="0.4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21" customHeight="1" x14ac:dyDescent="0.4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21" customHeight="1" x14ac:dyDescent="0.4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21" customHeight="1" x14ac:dyDescent="0.4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21" customHeight="1" x14ac:dyDescent="0.4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21" customHeight="1" x14ac:dyDescent="0.4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21" customHeight="1" x14ac:dyDescent="0.4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21" customHeight="1" x14ac:dyDescent="0.4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21" customHeight="1" x14ac:dyDescent="0.4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21" customHeight="1" x14ac:dyDescent="0.4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21" customHeight="1" x14ac:dyDescent="0.4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21" customHeight="1" x14ac:dyDescent="0.4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ht="21" customHeight="1" x14ac:dyDescent="0.4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ht="21" customHeight="1" x14ac:dyDescent="0.4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21" customHeight="1" x14ac:dyDescent="0.4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21" customHeight="1" x14ac:dyDescent="0.4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21" customHeight="1" x14ac:dyDescent="0.4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21" customHeight="1" x14ac:dyDescent="0.4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  <row r="94" spans="1:13" ht="21" customHeight="1" x14ac:dyDescent="0.4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</row>
    <row r="95" spans="1:13" ht="21" customHeight="1" x14ac:dyDescent="0.4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spans="1:13" ht="21" customHeight="1" x14ac:dyDescent="0.4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21" customHeight="1" x14ac:dyDescent="0.4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8" spans="1:13" ht="21" customHeight="1" x14ac:dyDescent="0.4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</row>
    <row r="99" spans="1:13" ht="21" customHeight="1" x14ac:dyDescent="0.4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21" customHeight="1" x14ac:dyDescent="0.4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ht="21" customHeight="1" x14ac:dyDescent="0.4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21" customHeight="1" x14ac:dyDescent="0.4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21" customHeight="1" x14ac:dyDescent="0.4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ht="21" customHeight="1" x14ac:dyDescent="0.4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21" customHeight="1" x14ac:dyDescent="0.4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21" customHeight="1" x14ac:dyDescent="0.4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21" customHeight="1" x14ac:dyDescent="0.4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21" customHeight="1" x14ac:dyDescent="0.4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21" customHeight="1" x14ac:dyDescent="0.4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21" customHeight="1" x14ac:dyDescent="0.4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21" customHeight="1" x14ac:dyDescent="0.4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21" customHeight="1" x14ac:dyDescent="0.4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21" customHeight="1" x14ac:dyDescent="0.4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21" customHeight="1" x14ac:dyDescent="0.4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21" customHeight="1" x14ac:dyDescent="0.4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21" customHeight="1" x14ac:dyDescent="0.4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21" customHeight="1" x14ac:dyDescent="0.4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21" customHeight="1" x14ac:dyDescent="0.4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21" customHeight="1" x14ac:dyDescent="0.4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21" customHeight="1" x14ac:dyDescent="0.4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21" customHeight="1" x14ac:dyDescent="0.4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21" customHeight="1" x14ac:dyDescent="0.4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21" customHeight="1" x14ac:dyDescent="0.4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21" customHeight="1" x14ac:dyDescent="0.4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21" customHeight="1" x14ac:dyDescent="0.4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21" customHeight="1" x14ac:dyDescent="0.4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1" customHeight="1" x14ac:dyDescent="0.4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21" customHeight="1" x14ac:dyDescent="0.4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21" customHeight="1" x14ac:dyDescent="0.4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21" customHeight="1" x14ac:dyDescent="0.4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21" customHeight="1" x14ac:dyDescent="0.4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21" customHeight="1" x14ac:dyDescent="0.4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21" customHeight="1" x14ac:dyDescent="0.4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21" customHeight="1" x14ac:dyDescent="0.4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21" customHeight="1" x14ac:dyDescent="0.4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21" customHeight="1" x14ac:dyDescent="0.4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21" customHeight="1" x14ac:dyDescent="0.4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21" customHeight="1" x14ac:dyDescent="0.4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21" customHeight="1" x14ac:dyDescent="0.4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21" customHeight="1" x14ac:dyDescent="0.4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21" customHeight="1" x14ac:dyDescent="0.4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21" customHeight="1" x14ac:dyDescent="0.4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21" customHeight="1" x14ac:dyDescent="0.4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21" customHeight="1" x14ac:dyDescent="0.4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21" customHeight="1" x14ac:dyDescent="0.4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21" customHeight="1" x14ac:dyDescent="0.4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21" customHeight="1" x14ac:dyDescent="0.4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1" customHeight="1" x14ac:dyDescent="0.4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21" customHeight="1" x14ac:dyDescent="0.4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21" customHeight="1" x14ac:dyDescent="0.4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21" customHeight="1" x14ac:dyDescent="0.4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21" customHeight="1" x14ac:dyDescent="0.4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21" customHeight="1" x14ac:dyDescent="0.4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21" customHeight="1" x14ac:dyDescent="0.4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21" customHeight="1" x14ac:dyDescent="0.4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21" customHeight="1" x14ac:dyDescent="0.4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21" customHeight="1" x14ac:dyDescent="0.4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21" customHeight="1" x14ac:dyDescent="0.4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21" customHeight="1" x14ac:dyDescent="0.4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21" customHeight="1" x14ac:dyDescent="0.4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21" customHeight="1" x14ac:dyDescent="0.4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21" customHeight="1" x14ac:dyDescent="0.4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21" customHeight="1" x14ac:dyDescent="0.4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21" customHeight="1" x14ac:dyDescent="0.4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21" customHeight="1" x14ac:dyDescent="0.4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21" customHeight="1" x14ac:dyDescent="0.4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21" customHeight="1" x14ac:dyDescent="0.4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21" customHeight="1" x14ac:dyDescent="0.4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21" customHeight="1" x14ac:dyDescent="0.4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21" customHeight="1" x14ac:dyDescent="0.4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21" customHeight="1" x14ac:dyDescent="0.4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21" customHeight="1" x14ac:dyDescent="0.4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21" customHeight="1" x14ac:dyDescent="0.4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21" customHeight="1" x14ac:dyDescent="0.4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21" customHeight="1" x14ac:dyDescent="0.4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21" customHeight="1" x14ac:dyDescent="0.4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21" customHeight="1" x14ac:dyDescent="0.4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21" customHeight="1" x14ac:dyDescent="0.4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21" customHeight="1" x14ac:dyDescent="0.4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21" customHeight="1" x14ac:dyDescent="0.4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21" customHeight="1" x14ac:dyDescent="0.4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21" customHeight="1" x14ac:dyDescent="0.4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21" customHeight="1" x14ac:dyDescent="0.4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21" customHeight="1" x14ac:dyDescent="0.4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21" customHeight="1" x14ac:dyDescent="0.4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21" customHeight="1" x14ac:dyDescent="0.4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21" customHeight="1" x14ac:dyDescent="0.4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21" customHeight="1" x14ac:dyDescent="0.4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21" customHeight="1" x14ac:dyDescent="0.4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21" customHeight="1" x14ac:dyDescent="0.4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21" customHeight="1" x14ac:dyDescent="0.4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21" customHeight="1" x14ac:dyDescent="0.4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21" customHeight="1" x14ac:dyDescent="0.4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21" customHeight="1" x14ac:dyDescent="0.4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21" customHeight="1" x14ac:dyDescent="0.4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21" customHeight="1" x14ac:dyDescent="0.4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3" ht="21" customHeight="1" x14ac:dyDescent="0.4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3" ht="21" customHeight="1" x14ac:dyDescent="0.4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3" ht="21" customHeight="1" x14ac:dyDescent="0.4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3" ht="21" customHeight="1" x14ac:dyDescent="0.4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3" ht="21" customHeight="1" x14ac:dyDescent="0.4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ht="21" customHeight="1" x14ac:dyDescent="0.4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3" ht="21" customHeight="1" x14ac:dyDescent="0.4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3" ht="21" customHeight="1" x14ac:dyDescent="0.4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3" ht="21" customHeight="1" x14ac:dyDescent="0.4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ht="21" customHeight="1" x14ac:dyDescent="0.4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1:13" ht="21" customHeight="1" x14ac:dyDescent="0.4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1" customHeight="1" x14ac:dyDescent="0.4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1:13" ht="21" customHeight="1" x14ac:dyDescent="0.4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</row>
    <row r="210" spans="1:13" ht="21" customHeight="1" x14ac:dyDescent="0.4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</row>
    <row r="211" spans="1:13" ht="21" customHeight="1" x14ac:dyDescent="0.4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</row>
    <row r="212" spans="1:13" ht="21" customHeight="1" x14ac:dyDescent="0.4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</row>
    <row r="213" spans="1:13" ht="21" customHeight="1" x14ac:dyDescent="0.4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</row>
    <row r="214" spans="1:13" ht="21" customHeight="1" x14ac:dyDescent="0.4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</row>
    <row r="215" spans="1:13" ht="21" customHeight="1" x14ac:dyDescent="0.4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</row>
    <row r="216" spans="1:13" ht="21" customHeight="1" x14ac:dyDescent="0.4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</row>
    <row r="217" spans="1:13" ht="21" customHeight="1" x14ac:dyDescent="0.4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3" ht="21" customHeight="1" x14ac:dyDescent="0.4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</row>
    <row r="219" spans="1:13" ht="21" customHeight="1" x14ac:dyDescent="0.4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</row>
    <row r="220" spans="1:13" ht="21" customHeight="1" x14ac:dyDescent="0.4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</row>
    <row r="221" spans="1:13" ht="21" customHeight="1" x14ac:dyDescent="0.4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13" ht="21" customHeight="1" x14ac:dyDescent="0.4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21" customHeight="1" x14ac:dyDescent="0.4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</row>
    <row r="224" spans="1:13" ht="21" customHeight="1" x14ac:dyDescent="0.4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</row>
    <row r="225" spans="1:13" ht="21" customHeight="1" x14ac:dyDescent="0.4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</row>
    <row r="226" spans="1:13" ht="21" customHeight="1" x14ac:dyDescent="0.4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</row>
    <row r="227" spans="1:13" ht="21" customHeight="1" x14ac:dyDescent="0.4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</row>
    <row r="228" spans="1:13" ht="21" customHeight="1" x14ac:dyDescent="0.4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</row>
    <row r="229" spans="1:13" ht="21" customHeight="1" x14ac:dyDescent="0.4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ht="21" customHeight="1" x14ac:dyDescent="0.4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ht="21" customHeight="1" x14ac:dyDescent="0.4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ht="21" customHeight="1" x14ac:dyDescent="0.4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ht="21" customHeight="1" x14ac:dyDescent="0.4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3" ht="21" customHeight="1" x14ac:dyDescent="0.4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ht="21" customHeight="1" x14ac:dyDescent="0.4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1:13" ht="21" customHeight="1" x14ac:dyDescent="0.4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</row>
    <row r="237" spans="1:13" ht="21" customHeight="1" x14ac:dyDescent="0.4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</row>
    <row r="238" spans="1:13" ht="21" customHeight="1" x14ac:dyDescent="0.4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</row>
    <row r="239" spans="1:13" ht="21" customHeight="1" x14ac:dyDescent="0.4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</row>
    <row r="240" spans="1:13" ht="21" customHeight="1" x14ac:dyDescent="0.4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</row>
    <row r="241" spans="1:13" ht="21" customHeight="1" x14ac:dyDescent="0.4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</row>
    <row r="242" spans="1:13" ht="21" customHeight="1" x14ac:dyDescent="0.4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</row>
    <row r="243" spans="1:13" ht="21" customHeight="1" x14ac:dyDescent="0.4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</row>
    <row r="244" spans="1:13" ht="21" customHeight="1" x14ac:dyDescent="0.4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</row>
    <row r="245" spans="1:13" ht="21" customHeight="1" x14ac:dyDescent="0.4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</row>
    <row r="246" spans="1:13" ht="21" customHeight="1" x14ac:dyDescent="0.4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</row>
    <row r="247" spans="1:13" ht="21" customHeight="1" x14ac:dyDescent="0.4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</row>
    <row r="248" spans="1:13" ht="21" customHeight="1" x14ac:dyDescent="0.4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</row>
    <row r="249" spans="1:13" ht="21" customHeight="1" x14ac:dyDescent="0.4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</row>
    <row r="250" spans="1:13" ht="21" customHeight="1" x14ac:dyDescent="0.4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</row>
    <row r="251" spans="1:13" ht="21" customHeight="1" x14ac:dyDescent="0.4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 ht="21" customHeight="1" x14ac:dyDescent="0.4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ht="21" customHeight="1" x14ac:dyDescent="0.4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</row>
    <row r="254" spans="1:13" ht="21" customHeight="1" x14ac:dyDescent="0.4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</row>
    <row r="255" spans="1:13" ht="21" customHeight="1" x14ac:dyDescent="0.4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</row>
    <row r="256" spans="1:13" ht="21" customHeight="1" x14ac:dyDescent="0.4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</row>
    <row r="257" spans="1:13" ht="21" customHeight="1" x14ac:dyDescent="0.4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</row>
    <row r="258" spans="1:13" ht="21" customHeight="1" x14ac:dyDescent="0.4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</row>
    <row r="259" spans="1:13" ht="21" customHeight="1" x14ac:dyDescent="0.4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</row>
    <row r="260" spans="1:13" ht="21" customHeight="1" x14ac:dyDescent="0.4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3" ht="21" customHeight="1" x14ac:dyDescent="0.4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</row>
    <row r="262" spans="1:13" ht="21" customHeight="1" x14ac:dyDescent="0.4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</row>
    <row r="263" spans="1:13" ht="21" customHeight="1" x14ac:dyDescent="0.4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</row>
    <row r="264" spans="1:13" ht="21" customHeight="1" x14ac:dyDescent="0.4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</row>
    <row r="265" spans="1:13" ht="21" customHeight="1" x14ac:dyDescent="0.4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</row>
    <row r="266" spans="1:13" ht="21" customHeight="1" x14ac:dyDescent="0.4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</row>
    <row r="267" spans="1:13" ht="21" customHeight="1" x14ac:dyDescent="0.4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13" ht="21" customHeight="1" x14ac:dyDescent="0.4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13" ht="21" customHeight="1" x14ac:dyDescent="0.4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</row>
    <row r="270" spans="1:13" ht="21" customHeight="1" x14ac:dyDescent="0.4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</row>
    <row r="271" spans="1:13" ht="21" customHeight="1" x14ac:dyDescent="0.4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</row>
    <row r="272" spans="1:13" ht="21" customHeight="1" x14ac:dyDescent="0.4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</row>
    <row r="273" spans="1:13" ht="21" customHeight="1" x14ac:dyDescent="0.4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</row>
    <row r="274" spans="1:13" ht="21" customHeight="1" x14ac:dyDescent="0.4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</row>
    <row r="275" spans="1:13" ht="21" customHeight="1" x14ac:dyDescent="0.4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</row>
    <row r="276" spans="1:13" ht="21" customHeight="1" x14ac:dyDescent="0.4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</row>
    <row r="277" spans="1:13" ht="21" customHeight="1" x14ac:dyDescent="0.4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</row>
    <row r="278" spans="1:13" ht="21" customHeight="1" x14ac:dyDescent="0.4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</row>
    <row r="279" spans="1:13" ht="21" customHeight="1" x14ac:dyDescent="0.4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</row>
    <row r="280" spans="1:13" ht="21" customHeight="1" x14ac:dyDescent="0.4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</row>
    <row r="281" spans="1:13" ht="21" customHeight="1" x14ac:dyDescent="0.4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1:13" ht="21" customHeight="1" x14ac:dyDescent="0.4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1:13" ht="21" customHeight="1" x14ac:dyDescent="0.4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1:13" ht="21" customHeight="1" x14ac:dyDescent="0.4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1:13" ht="21" customHeight="1" x14ac:dyDescent="0.4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1:13" ht="21" customHeight="1" x14ac:dyDescent="0.4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</row>
    <row r="287" spans="1:13" ht="21" customHeight="1" x14ac:dyDescent="0.4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</row>
    <row r="288" spans="1:13" ht="21" customHeight="1" x14ac:dyDescent="0.4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</row>
    <row r="289" spans="1:13" ht="21" customHeight="1" x14ac:dyDescent="0.4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1:13" ht="21" customHeight="1" x14ac:dyDescent="0.4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</row>
    <row r="291" spans="1:13" ht="21" customHeight="1" x14ac:dyDescent="0.4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</row>
    <row r="292" spans="1:13" ht="21" customHeight="1" x14ac:dyDescent="0.4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</row>
    <row r="293" spans="1:13" ht="21" customHeight="1" x14ac:dyDescent="0.4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</row>
    <row r="294" spans="1:13" ht="21" customHeight="1" x14ac:dyDescent="0.4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</row>
    <row r="295" spans="1:13" ht="21" customHeight="1" x14ac:dyDescent="0.4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</row>
    <row r="296" spans="1:13" ht="21" customHeight="1" x14ac:dyDescent="0.4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</row>
    <row r="297" spans="1:13" ht="21" customHeight="1" x14ac:dyDescent="0.4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</row>
    <row r="298" spans="1:13" ht="21" customHeight="1" x14ac:dyDescent="0.4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</row>
    <row r="299" spans="1:13" ht="21" customHeight="1" x14ac:dyDescent="0.4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</row>
    <row r="300" spans="1:13" ht="21" customHeight="1" x14ac:dyDescent="0.4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</row>
    <row r="301" spans="1:13" ht="21" customHeight="1" x14ac:dyDescent="0.4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</row>
    <row r="302" spans="1:13" ht="21" customHeight="1" x14ac:dyDescent="0.4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</row>
    <row r="303" spans="1:13" ht="21" customHeight="1" x14ac:dyDescent="0.4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</row>
    <row r="304" spans="1:13" ht="21" customHeight="1" x14ac:dyDescent="0.4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</row>
    <row r="305" spans="1:13" ht="21" customHeight="1" x14ac:dyDescent="0.4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</row>
    <row r="306" spans="1:13" ht="21" customHeight="1" x14ac:dyDescent="0.4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</row>
    <row r="307" spans="1:13" ht="21" customHeight="1" x14ac:dyDescent="0.4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</row>
    <row r="308" spans="1:13" ht="21" customHeight="1" x14ac:dyDescent="0.4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</row>
    <row r="309" spans="1:13" ht="21" customHeight="1" x14ac:dyDescent="0.4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</row>
    <row r="310" spans="1:13" ht="21" customHeight="1" x14ac:dyDescent="0.4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</row>
    <row r="311" spans="1:13" ht="21" customHeight="1" x14ac:dyDescent="0.4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</row>
    <row r="312" spans="1:13" ht="21" customHeight="1" x14ac:dyDescent="0.4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</row>
    <row r="313" spans="1:13" ht="21" customHeight="1" x14ac:dyDescent="0.4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</row>
    <row r="314" spans="1:13" ht="21" customHeight="1" x14ac:dyDescent="0.4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</row>
    <row r="315" spans="1:13" ht="21" customHeight="1" x14ac:dyDescent="0.4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</row>
    <row r="316" spans="1:13" ht="21" customHeight="1" x14ac:dyDescent="0.4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</row>
    <row r="317" spans="1:13" ht="21" customHeight="1" x14ac:dyDescent="0.4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</row>
    <row r="318" spans="1:13" ht="21" customHeight="1" x14ac:dyDescent="0.4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</row>
    <row r="319" spans="1:13" ht="21" customHeight="1" x14ac:dyDescent="0.4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</row>
    <row r="320" spans="1:13" ht="21" customHeight="1" x14ac:dyDescent="0.4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</row>
    <row r="321" spans="1:13" ht="21" customHeight="1" x14ac:dyDescent="0.4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</row>
    <row r="322" spans="1:13" ht="21" customHeight="1" x14ac:dyDescent="0.4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</row>
    <row r="323" spans="1:13" ht="21" customHeight="1" x14ac:dyDescent="0.4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</row>
    <row r="324" spans="1:13" ht="21" customHeight="1" x14ac:dyDescent="0.4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</row>
    <row r="325" spans="1:13" ht="21" customHeight="1" x14ac:dyDescent="0.4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</row>
    <row r="326" spans="1:13" ht="21" customHeight="1" x14ac:dyDescent="0.4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</row>
    <row r="327" spans="1:13" ht="21" customHeight="1" x14ac:dyDescent="0.4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</row>
    <row r="328" spans="1:13" ht="21" customHeight="1" x14ac:dyDescent="0.4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</row>
    <row r="329" spans="1:13" ht="21" customHeight="1" x14ac:dyDescent="0.4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</row>
    <row r="330" spans="1:13" ht="21" customHeight="1" x14ac:dyDescent="0.4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</row>
    <row r="331" spans="1:13" ht="21" customHeight="1" x14ac:dyDescent="0.4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</row>
    <row r="332" spans="1:13" ht="21" customHeight="1" x14ac:dyDescent="0.4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</row>
    <row r="333" spans="1:13" ht="21" customHeight="1" x14ac:dyDescent="0.4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 ht="21" customHeight="1" x14ac:dyDescent="0.4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</row>
    <row r="335" spans="1:13" ht="21" customHeight="1" x14ac:dyDescent="0.4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</row>
    <row r="336" spans="1:13" ht="21" customHeight="1" x14ac:dyDescent="0.4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</row>
    <row r="337" spans="1:13" ht="21" customHeight="1" x14ac:dyDescent="0.4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</row>
    <row r="338" spans="1:13" ht="21" customHeight="1" x14ac:dyDescent="0.4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</row>
    <row r="339" spans="1:13" ht="21" customHeight="1" x14ac:dyDescent="0.4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</row>
    <row r="340" spans="1:13" ht="21" customHeight="1" x14ac:dyDescent="0.4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</row>
    <row r="341" spans="1:13" ht="21" customHeight="1" x14ac:dyDescent="0.4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</row>
    <row r="342" spans="1:13" ht="21" customHeight="1" x14ac:dyDescent="0.4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</row>
    <row r="343" spans="1:13" ht="21" customHeight="1" x14ac:dyDescent="0.4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</row>
    <row r="344" spans="1:13" ht="21" customHeight="1" x14ac:dyDescent="0.4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</row>
    <row r="345" spans="1:13" ht="21" customHeight="1" x14ac:dyDescent="0.4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</row>
    <row r="346" spans="1:13" ht="21" customHeight="1" x14ac:dyDescent="0.4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</row>
    <row r="347" spans="1:13" ht="21" customHeight="1" x14ac:dyDescent="0.4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</row>
    <row r="348" spans="1:13" ht="21" customHeight="1" x14ac:dyDescent="0.4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</row>
    <row r="349" spans="1:13" ht="21" customHeight="1" x14ac:dyDescent="0.4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</row>
    <row r="350" spans="1:13" ht="21" customHeight="1" x14ac:dyDescent="0.4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</row>
    <row r="351" spans="1:13" ht="21" customHeight="1" x14ac:dyDescent="0.4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</row>
    <row r="352" spans="1:13" ht="21" customHeight="1" x14ac:dyDescent="0.4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</row>
    <row r="353" spans="1:13" ht="21" customHeight="1" x14ac:dyDescent="0.4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</row>
    <row r="354" spans="1:13" ht="21" customHeight="1" x14ac:dyDescent="0.4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</row>
    <row r="355" spans="1:13" ht="21" customHeight="1" x14ac:dyDescent="0.4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</row>
    <row r="356" spans="1:13" ht="21" customHeight="1" x14ac:dyDescent="0.4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</row>
    <row r="357" spans="1:13" ht="21" customHeight="1" x14ac:dyDescent="0.4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</row>
    <row r="358" spans="1:13" ht="21" customHeight="1" x14ac:dyDescent="0.4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</row>
    <row r="359" spans="1:13" ht="21" customHeight="1" x14ac:dyDescent="0.4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</row>
    <row r="360" spans="1:13" ht="21" customHeight="1" x14ac:dyDescent="0.4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</row>
    <row r="361" spans="1:13" ht="21" customHeight="1" x14ac:dyDescent="0.4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</row>
    <row r="362" spans="1:13" ht="21" customHeight="1" x14ac:dyDescent="0.4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</row>
    <row r="363" spans="1:13" ht="21" customHeight="1" x14ac:dyDescent="0.4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</row>
    <row r="364" spans="1:13" ht="21" customHeight="1" x14ac:dyDescent="0.4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</row>
    <row r="365" spans="1:13" ht="21" customHeight="1" x14ac:dyDescent="0.4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</row>
    <row r="366" spans="1:13" ht="21" customHeight="1" x14ac:dyDescent="0.4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 ht="21" customHeight="1" x14ac:dyDescent="0.4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</row>
    <row r="368" spans="1:13" ht="21" customHeight="1" x14ac:dyDescent="0.4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</row>
    <row r="369" spans="1:13" ht="21" customHeight="1" x14ac:dyDescent="0.4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</row>
    <row r="370" spans="1:13" ht="21" customHeight="1" x14ac:dyDescent="0.4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</row>
    <row r="371" spans="1:13" ht="21" customHeight="1" x14ac:dyDescent="0.4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</row>
    <row r="372" spans="1:13" ht="21" customHeight="1" x14ac:dyDescent="0.4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</row>
    <row r="373" spans="1:13" ht="21" customHeight="1" x14ac:dyDescent="0.4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</row>
    <row r="374" spans="1:13" ht="21" customHeight="1" x14ac:dyDescent="0.4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</row>
    <row r="375" spans="1:13" ht="21" customHeight="1" x14ac:dyDescent="0.4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</row>
    <row r="376" spans="1:13" ht="21" customHeight="1" x14ac:dyDescent="0.4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</row>
    <row r="377" spans="1:13" ht="21" customHeight="1" x14ac:dyDescent="0.4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</row>
    <row r="378" spans="1:13" ht="21" customHeight="1" x14ac:dyDescent="0.4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</row>
    <row r="379" spans="1:13" ht="21" customHeight="1" x14ac:dyDescent="0.4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</row>
    <row r="380" spans="1:13" ht="21" customHeight="1" x14ac:dyDescent="0.4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</row>
    <row r="381" spans="1:13" ht="21" customHeight="1" x14ac:dyDescent="0.4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</row>
    <row r="382" spans="1:13" ht="21" customHeight="1" x14ac:dyDescent="0.4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</row>
    <row r="383" spans="1:13" ht="21" customHeight="1" x14ac:dyDescent="0.4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</row>
    <row r="384" spans="1:13" ht="21" customHeight="1" x14ac:dyDescent="0.4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</row>
    <row r="385" spans="1:13" ht="21" customHeight="1" x14ac:dyDescent="0.4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</row>
    <row r="386" spans="1:13" ht="21" customHeight="1" x14ac:dyDescent="0.4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</row>
    <row r="387" spans="1:13" ht="21" customHeight="1" x14ac:dyDescent="0.4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</row>
    <row r="388" spans="1:13" ht="21" customHeight="1" x14ac:dyDescent="0.4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</row>
    <row r="389" spans="1:13" ht="21" customHeight="1" x14ac:dyDescent="0.4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</row>
    <row r="390" spans="1:13" ht="21" customHeight="1" x14ac:dyDescent="0.4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</row>
    <row r="391" spans="1:13" ht="21" customHeight="1" x14ac:dyDescent="0.4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</row>
    <row r="392" spans="1:13" ht="21" customHeight="1" x14ac:dyDescent="0.4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</row>
    <row r="393" spans="1:13" ht="21" customHeight="1" x14ac:dyDescent="0.4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</row>
    <row r="394" spans="1:13" ht="21" customHeight="1" x14ac:dyDescent="0.4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</row>
    <row r="395" spans="1:13" ht="21" customHeight="1" x14ac:dyDescent="0.4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</row>
    <row r="396" spans="1:13" ht="21" customHeight="1" x14ac:dyDescent="0.4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1" customHeight="1" x14ac:dyDescent="0.4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</row>
    <row r="398" spans="1:13" ht="21" customHeight="1" x14ac:dyDescent="0.4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13" ht="21" customHeight="1" x14ac:dyDescent="0.4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 ht="21" customHeight="1" x14ac:dyDescent="0.4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ht="21" customHeight="1" x14ac:dyDescent="0.4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ht="21" customHeight="1" x14ac:dyDescent="0.4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ht="21" customHeight="1" x14ac:dyDescent="0.4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ht="21" customHeight="1" x14ac:dyDescent="0.4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ht="21" customHeight="1" x14ac:dyDescent="0.4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ht="21" customHeight="1" x14ac:dyDescent="0.4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ht="21" customHeight="1" x14ac:dyDescent="0.4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ht="21" customHeight="1" x14ac:dyDescent="0.4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ht="21" customHeight="1" x14ac:dyDescent="0.4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ht="21" customHeight="1" x14ac:dyDescent="0.4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ht="21" customHeight="1" x14ac:dyDescent="0.4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ht="21" customHeight="1" x14ac:dyDescent="0.4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ht="21" customHeight="1" x14ac:dyDescent="0.4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ht="21" customHeight="1" x14ac:dyDescent="0.4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ht="21" customHeight="1" x14ac:dyDescent="0.4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ht="21" customHeight="1" x14ac:dyDescent="0.4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ht="21" customHeight="1" x14ac:dyDescent="0.4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ht="21" customHeight="1" x14ac:dyDescent="0.4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ht="21" customHeight="1" x14ac:dyDescent="0.4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ht="21" customHeight="1" x14ac:dyDescent="0.4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ht="21" customHeight="1" x14ac:dyDescent="0.4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ht="21" customHeight="1" x14ac:dyDescent="0.4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ht="21" customHeight="1" x14ac:dyDescent="0.4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ht="21" customHeight="1" x14ac:dyDescent="0.4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ht="21" customHeight="1" x14ac:dyDescent="0.4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ht="21" customHeight="1" x14ac:dyDescent="0.4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ht="21" customHeight="1" x14ac:dyDescent="0.4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ht="21" customHeight="1" x14ac:dyDescent="0.4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ht="21" customHeight="1" x14ac:dyDescent="0.4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</row>
    <row r="430" spans="1:13" ht="21" customHeight="1" x14ac:dyDescent="0.4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</row>
    <row r="431" spans="1:13" ht="21" customHeight="1" x14ac:dyDescent="0.4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</row>
    <row r="432" spans="1:13" ht="21" customHeight="1" x14ac:dyDescent="0.4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1:13" ht="21" customHeight="1" x14ac:dyDescent="0.4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</row>
    <row r="434" spans="1:13" ht="21" customHeight="1" x14ac:dyDescent="0.4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</row>
    <row r="435" spans="1:13" ht="21" customHeight="1" x14ac:dyDescent="0.4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</row>
    <row r="436" spans="1:13" ht="21" customHeight="1" x14ac:dyDescent="0.4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1" customHeight="1" x14ac:dyDescent="0.4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</row>
    <row r="438" spans="1:13" ht="21" customHeight="1" x14ac:dyDescent="0.4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</row>
    <row r="439" spans="1:13" ht="21" customHeight="1" x14ac:dyDescent="0.4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</row>
    <row r="440" spans="1:13" ht="21" customHeight="1" x14ac:dyDescent="0.4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13" ht="21" customHeight="1" x14ac:dyDescent="0.4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13" ht="21" customHeight="1" x14ac:dyDescent="0.4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13" ht="21" customHeight="1" x14ac:dyDescent="0.4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13" ht="21" customHeight="1" x14ac:dyDescent="0.4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13" ht="21" customHeight="1" x14ac:dyDescent="0.4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13" ht="21" customHeight="1" x14ac:dyDescent="0.4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13" ht="21" customHeight="1" x14ac:dyDescent="0.4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13" ht="21" customHeight="1" x14ac:dyDescent="0.4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ht="21" customHeight="1" x14ac:dyDescent="0.4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ht="21" customHeight="1" x14ac:dyDescent="0.4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ht="21" customHeight="1" x14ac:dyDescent="0.4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ht="21" customHeight="1" x14ac:dyDescent="0.4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ht="21" customHeight="1" x14ac:dyDescent="0.4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ht="21" customHeight="1" x14ac:dyDescent="0.4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ht="21" customHeight="1" x14ac:dyDescent="0.4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ht="21" customHeight="1" x14ac:dyDescent="0.4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ht="21" customHeight="1" x14ac:dyDescent="0.4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ht="21" customHeight="1" x14ac:dyDescent="0.4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ht="21" customHeight="1" x14ac:dyDescent="0.4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ht="21" customHeight="1" x14ac:dyDescent="0.4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</row>
    <row r="461" spans="1:13" ht="21" customHeight="1" x14ac:dyDescent="0.4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1:13" ht="21" customHeight="1" x14ac:dyDescent="0.4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</row>
    <row r="463" spans="1:13" ht="21" customHeight="1" x14ac:dyDescent="0.4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</row>
    <row r="464" spans="1:13" ht="21" customHeight="1" x14ac:dyDescent="0.4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</row>
    <row r="465" spans="1:13" ht="21" customHeight="1" x14ac:dyDescent="0.4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3" ht="21" customHeight="1" x14ac:dyDescent="0.4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</row>
    <row r="467" spans="1:13" ht="21" customHeight="1" x14ac:dyDescent="0.4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</row>
    <row r="468" spans="1:13" ht="21" customHeight="1" x14ac:dyDescent="0.4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</row>
    <row r="469" spans="1:13" ht="21" customHeight="1" x14ac:dyDescent="0.4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</row>
    <row r="470" spans="1:13" ht="21" customHeight="1" x14ac:dyDescent="0.4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</row>
    <row r="471" spans="1:13" ht="21" customHeight="1" x14ac:dyDescent="0.4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</row>
    <row r="472" spans="1:13" ht="21" customHeight="1" x14ac:dyDescent="0.4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3" ht="21" customHeight="1" x14ac:dyDescent="0.4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</row>
    <row r="474" spans="1:13" ht="21" customHeight="1" x14ac:dyDescent="0.4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</row>
    <row r="475" spans="1:13" ht="21" customHeight="1" x14ac:dyDescent="0.4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</row>
    <row r="476" spans="1:13" ht="21" customHeight="1" x14ac:dyDescent="0.4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1" customHeight="1" x14ac:dyDescent="0.4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1" customHeight="1" x14ac:dyDescent="0.4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</row>
    <row r="479" spans="1:13" ht="21" customHeight="1" x14ac:dyDescent="0.4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</row>
    <row r="480" spans="1:13" ht="21" customHeight="1" x14ac:dyDescent="0.4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</row>
    <row r="481" spans="1:13" ht="21" customHeight="1" x14ac:dyDescent="0.4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</row>
    <row r="482" spans="1:13" ht="21" customHeight="1" x14ac:dyDescent="0.4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</row>
    <row r="483" spans="1:13" ht="21" customHeight="1" x14ac:dyDescent="0.4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</row>
    <row r="484" spans="1:13" ht="21" customHeight="1" x14ac:dyDescent="0.4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</row>
    <row r="485" spans="1:13" ht="21" customHeight="1" x14ac:dyDescent="0.4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</row>
    <row r="486" spans="1:13" ht="21" customHeight="1" x14ac:dyDescent="0.4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</row>
    <row r="487" spans="1:13" ht="21" customHeight="1" x14ac:dyDescent="0.4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</row>
    <row r="488" spans="1:13" ht="21" customHeight="1" x14ac:dyDescent="0.4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</row>
    <row r="489" spans="1:13" ht="21" customHeight="1" x14ac:dyDescent="0.4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13" ht="21" customHeight="1" x14ac:dyDescent="0.4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</row>
    <row r="491" spans="1:13" ht="21" customHeight="1" x14ac:dyDescent="0.4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</row>
    <row r="492" spans="1:13" ht="21" customHeight="1" x14ac:dyDescent="0.4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</row>
    <row r="493" spans="1:13" ht="21" customHeight="1" x14ac:dyDescent="0.4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</row>
    <row r="494" spans="1:13" ht="21" customHeight="1" x14ac:dyDescent="0.4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13" ht="21" customHeight="1" x14ac:dyDescent="0.4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1:13" ht="21" customHeight="1" x14ac:dyDescent="0.4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</row>
    <row r="497" spans="1:13" ht="21" customHeight="1" x14ac:dyDescent="0.4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1" customHeight="1" x14ac:dyDescent="0.4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</row>
    <row r="499" spans="1:13" ht="21" customHeight="1" x14ac:dyDescent="0.4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</row>
    <row r="500" spans="1:13" ht="21" customHeight="1" x14ac:dyDescent="0.4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</row>
  </sheetData>
  <mergeCells count="4">
    <mergeCell ref="A3:A4"/>
    <mergeCell ref="B3:C3"/>
    <mergeCell ref="A2:C2"/>
    <mergeCell ref="A32:D32"/>
  </mergeCells>
  <conditionalFormatting sqref="B6:B7 C6 B9:B14 B16:B19 B21:B22">
    <cfRule type="colorScale" priority="1">
      <colorScale>
        <cfvo type="formula" val="0"/>
        <cfvo type="formula" val="3"/>
        <cfvo type="formula" val="5"/>
        <color rgb="FFFF0000"/>
        <color rgb="FFFFFF00"/>
        <color rgb="FF00B050"/>
      </colorScale>
    </cfRule>
  </conditionalFormatting>
  <conditionalFormatting sqref="B9:B14 B16:B19 B21:B22">
    <cfRule type="colorScale" priority="2">
      <colorScale>
        <cfvo type="formula" val="0"/>
        <cfvo type="formula" val="3"/>
        <cfvo type="formula" val="5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0"/>
  <sheetViews>
    <sheetView topLeftCell="A13" workbookViewId="0">
      <selection activeCell="L14" sqref="L14"/>
    </sheetView>
  </sheetViews>
  <sheetFormatPr defaultColWidth="17.25" defaultRowHeight="15" customHeight="1" x14ac:dyDescent="0.2"/>
  <cols>
    <col min="1" max="1" width="12.375" customWidth="1"/>
    <col min="2" max="2" width="10.375" customWidth="1"/>
    <col min="3" max="3" width="8.625" customWidth="1"/>
    <col min="4" max="4" width="8" customWidth="1"/>
    <col min="5" max="5" width="9.125" customWidth="1"/>
    <col min="6" max="7" width="5.375" customWidth="1"/>
    <col min="8" max="8" width="8.625" customWidth="1"/>
    <col min="9" max="9" width="9" customWidth="1"/>
    <col min="10" max="10" width="5.375" customWidth="1"/>
    <col min="11" max="11" width="7.875" customWidth="1"/>
    <col min="12" max="13" width="7.375" customWidth="1"/>
    <col min="14" max="14" width="6.875" customWidth="1"/>
    <col min="15" max="15" width="7.75" customWidth="1"/>
    <col min="16" max="16" width="9" customWidth="1"/>
  </cols>
  <sheetData>
    <row r="1" spans="1:16" ht="21" customHeight="1" x14ac:dyDescent="0.2">
      <c r="A1" s="173" t="s">
        <v>34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74"/>
    </row>
    <row r="2" spans="1:16" ht="24" customHeight="1" x14ac:dyDescent="0.2">
      <c r="A2" s="34" t="s">
        <v>8</v>
      </c>
      <c r="B2" s="175" t="s">
        <v>35</v>
      </c>
      <c r="C2" s="176"/>
      <c r="D2" s="177" t="s">
        <v>36</v>
      </c>
      <c r="E2" s="159"/>
      <c r="F2" s="159"/>
      <c r="G2" s="160"/>
      <c r="H2" s="35" t="s">
        <v>27</v>
      </c>
      <c r="I2" s="177" t="s">
        <v>37</v>
      </c>
      <c r="J2" s="159"/>
      <c r="K2" s="160"/>
      <c r="L2" s="35" t="s">
        <v>27</v>
      </c>
      <c r="M2" s="172" t="s">
        <v>38</v>
      </c>
      <c r="N2" s="159"/>
      <c r="O2" s="160"/>
      <c r="P2" s="36" t="s">
        <v>27</v>
      </c>
    </row>
    <row r="3" spans="1:16" ht="21" customHeight="1" x14ac:dyDescent="0.2">
      <c r="A3" s="37" t="str">
        <f>IF(master!A5="","",master!A5)</f>
        <v>ช่างยนต์</v>
      </c>
      <c r="B3" s="171"/>
      <c r="C3" s="160"/>
      <c r="D3" s="171"/>
      <c r="E3" s="159"/>
      <c r="F3" s="159"/>
      <c r="G3" s="160"/>
      <c r="H3" s="25" t="str">
        <f>IF(ISERROR(D3/B3),"AUTO",ROUND(D3/B3*100,2))</f>
        <v>AUTO</v>
      </c>
      <c r="I3" s="171"/>
      <c r="J3" s="159"/>
      <c r="K3" s="160"/>
      <c r="L3" s="25" t="str">
        <f t="shared" ref="L3:L19" si="0">IF(ISERROR(I3/$B3),"AUTO",ROUND(I3/$B3*100,2))</f>
        <v>AUTO</v>
      </c>
      <c r="M3" s="171"/>
      <c r="N3" s="159"/>
      <c r="O3" s="160"/>
      <c r="P3" s="25" t="str">
        <f t="shared" ref="P3:P19" si="1">IF(ISERROR(M3/$B3),"AUTO",ROUND(M3/$B3*100,2))</f>
        <v>AUTO</v>
      </c>
    </row>
    <row r="4" spans="1:16" ht="21" customHeight="1" x14ac:dyDescent="0.2">
      <c r="A4" s="37" t="str">
        <f>IF(master!A6="","",master!A6)</f>
        <v>ช่างไฟฟ้ากำลัง</v>
      </c>
      <c r="B4" s="171"/>
      <c r="C4" s="160"/>
      <c r="D4" s="171"/>
      <c r="E4" s="159"/>
      <c r="F4" s="159"/>
      <c r="G4" s="160"/>
      <c r="H4" s="25" t="str">
        <f t="shared" ref="H4:H19" si="2">IF(ISERROR(D4/$B4),"AUTO",ROUND(D4/$B4*100,2))</f>
        <v>AUTO</v>
      </c>
      <c r="I4" s="171"/>
      <c r="J4" s="159"/>
      <c r="K4" s="160"/>
      <c r="L4" s="25" t="str">
        <f t="shared" si="0"/>
        <v>AUTO</v>
      </c>
      <c r="M4" s="171"/>
      <c r="N4" s="159"/>
      <c r="O4" s="160"/>
      <c r="P4" s="25" t="str">
        <f t="shared" si="1"/>
        <v>AUTO</v>
      </c>
    </row>
    <row r="5" spans="1:16" ht="21" customHeight="1" x14ac:dyDescent="0.2">
      <c r="A5" s="37" t="str">
        <f>IF(master!A7="","",master!A7)</f>
        <v>อิเล็กทรอนิกส์</v>
      </c>
      <c r="B5" s="171"/>
      <c r="C5" s="160"/>
      <c r="D5" s="171"/>
      <c r="E5" s="159"/>
      <c r="F5" s="159"/>
      <c r="G5" s="160"/>
      <c r="H5" s="25" t="str">
        <f t="shared" si="2"/>
        <v>AUTO</v>
      </c>
      <c r="I5" s="171"/>
      <c r="J5" s="159"/>
      <c r="K5" s="160"/>
      <c r="L5" s="25" t="str">
        <f t="shared" si="0"/>
        <v>AUTO</v>
      </c>
      <c r="M5" s="171"/>
      <c r="N5" s="159"/>
      <c r="O5" s="160"/>
      <c r="P5" s="25" t="str">
        <f t="shared" si="1"/>
        <v>AUTO</v>
      </c>
    </row>
    <row r="6" spans="1:16" ht="21" customHeight="1" x14ac:dyDescent="0.2">
      <c r="A6" s="37" t="str">
        <f>IF(master!A8="","",master!A8)</f>
        <v>การบัญชี</v>
      </c>
      <c r="B6" s="171"/>
      <c r="C6" s="160"/>
      <c r="D6" s="171"/>
      <c r="E6" s="159"/>
      <c r="F6" s="159"/>
      <c r="G6" s="160"/>
      <c r="H6" s="25" t="str">
        <f t="shared" si="2"/>
        <v>AUTO</v>
      </c>
      <c r="I6" s="171"/>
      <c r="J6" s="159"/>
      <c r="K6" s="160"/>
      <c r="L6" s="25" t="str">
        <f t="shared" si="0"/>
        <v>AUTO</v>
      </c>
      <c r="M6" s="171"/>
      <c r="N6" s="159"/>
      <c r="O6" s="160"/>
      <c r="P6" s="25" t="str">
        <f t="shared" si="1"/>
        <v>AUTO</v>
      </c>
    </row>
    <row r="7" spans="1:16" ht="21" customHeight="1" x14ac:dyDescent="0.2">
      <c r="A7" s="37" t="str">
        <f>IF(master!A9="","",master!A9)</f>
        <v>เทคโนโลยีสารสนเทศ</v>
      </c>
      <c r="B7" s="171"/>
      <c r="C7" s="160"/>
      <c r="D7" s="171"/>
      <c r="E7" s="159"/>
      <c r="F7" s="159"/>
      <c r="G7" s="160"/>
      <c r="H7" s="25" t="str">
        <f t="shared" si="2"/>
        <v>AUTO</v>
      </c>
      <c r="I7" s="171"/>
      <c r="J7" s="159"/>
      <c r="K7" s="160"/>
      <c r="L7" s="25" t="str">
        <f t="shared" si="0"/>
        <v>AUTO</v>
      </c>
      <c r="M7" s="171"/>
      <c r="N7" s="159"/>
      <c r="O7" s="160"/>
      <c r="P7" s="25" t="str">
        <f t="shared" si="1"/>
        <v>AUTO</v>
      </c>
    </row>
    <row r="8" spans="1:16" ht="21" customHeight="1" x14ac:dyDescent="0.2">
      <c r="A8" s="37" t="str">
        <f>IF(master!A10="","",master!A10)</f>
        <v>เทคนิคยานยนต์</v>
      </c>
      <c r="B8" s="171"/>
      <c r="C8" s="160"/>
      <c r="D8" s="171"/>
      <c r="E8" s="159"/>
      <c r="F8" s="159"/>
      <c r="G8" s="160"/>
      <c r="H8" s="25" t="str">
        <f t="shared" si="2"/>
        <v>AUTO</v>
      </c>
      <c r="I8" s="171"/>
      <c r="J8" s="159"/>
      <c r="K8" s="160"/>
      <c r="L8" s="25" t="str">
        <f t="shared" si="0"/>
        <v>AUTO</v>
      </c>
      <c r="M8" s="171"/>
      <c r="N8" s="159"/>
      <c r="O8" s="160"/>
      <c r="P8" s="25" t="str">
        <f t="shared" si="1"/>
        <v>AUTO</v>
      </c>
    </row>
    <row r="9" spans="1:16" ht="21" customHeight="1" x14ac:dyDescent="0.2">
      <c r="A9" s="37" t="str">
        <f>IF(master!A11="","",master!A11)</f>
        <v>ติดตั้งไฟฟ้า</v>
      </c>
      <c r="B9" s="171"/>
      <c r="C9" s="160"/>
      <c r="D9" s="171"/>
      <c r="E9" s="159"/>
      <c r="F9" s="159"/>
      <c r="G9" s="160"/>
      <c r="H9" s="25" t="str">
        <f t="shared" si="2"/>
        <v>AUTO</v>
      </c>
      <c r="I9" s="171"/>
      <c r="J9" s="159"/>
      <c r="K9" s="160"/>
      <c r="L9" s="25" t="str">
        <f t="shared" si="0"/>
        <v>AUTO</v>
      </c>
      <c r="M9" s="171"/>
      <c r="N9" s="159"/>
      <c r="O9" s="160"/>
      <c r="P9" s="25" t="str">
        <f t="shared" si="1"/>
        <v>AUTO</v>
      </c>
    </row>
    <row r="10" spans="1:16" ht="21" customHeight="1" x14ac:dyDescent="0.2">
      <c r="A10" s="37" t="str">
        <f>IF(master!A12="","",master!A12)</f>
        <v>การบัญชี</v>
      </c>
      <c r="B10" s="171"/>
      <c r="C10" s="160"/>
      <c r="D10" s="171"/>
      <c r="E10" s="159"/>
      <c r="F10" s="159"/>
      <c r="G10" s="160"/>
      <c r="H10" s="25" t="str">
        <f t="shared" si="2"/>
        <v>AUTO</v>
      </c>
      <c r="I10" s="171"/>
      <c r="J10" s="159"/>
      <c r="K10" s="160"/>
      <c r="L10" s="25" t="str">
        <f t="shared" si="0"/>
        <v>AUTO</v>
      </c>
      <c r="M10" s="171"/>
      <c r="N10" s="159"/>
      <c r="O10" s="160"/>
      <c r="P10" s="25" t="str">
        <f t="shared" si="1"/>
        <v>AUTO</v>
      </c>
    </row>
    <row r="11" spans="1:16" ht="21" customHeight="1" x14ac:dyDescent="0.2">
      <c r="A11" s="37" t="str">
        <f>IF(master!A13="","",master!A13)</f>
        <v>เทคโนโลยีสารสนเทศ</v>
      </c>
      <c r="B11" s="171"/>
      <c r="C11" s="160"/>
      <c r="D11" s="171"/>
      <c r="E11" s="159"/>
      <c r="F11" s="159"/>
      <c r="G11" s="160"/>
      <c r="H11" s="25" t="str">
        <f t="shared" si="2"/>
        <v>AUTO</v>
      </c>
      <c r="I11" s="171"/>
      <c r="J11" s="159"/>
      <c r="K11" s="160"/>
      <c r="L11" s="25" t="str">
        <f t="shared" si="0"/>
        <v>AUTO</v>
      </c>
      <c r="M11" s="171"/>
      <c r="N11" s="159"/>
      <c r="O11" s="160"/>
      <c r="P11" s="25" t="str">
        <f t="shared" si="1"/>
        <v>AUTO</v>
      </c>
    </row>
    <row r="12" spans="1:16" ht="21" customHeight="1" x14ac:dyDescent="0.2">
      <c r="A12" s="37" t="str">
        <f>IF(master!A14="","",master!A14)</f>
        <v>เทคนิคพื้นฐาน</v>
      </c>
      <c r="B12" s="171"/>
      <c r="C12" s="160"/>
      <c r="D12" s="171"/>
      <c r="E12" s="159"/>
      <c r="F12" s="159"/>
      <c r="G12" s="160"/>
      <c r="H12" s="25" t="str">
        <f t="shared" si="2"/>
        <v>AUTO</v>
      </c>
      <c r="I12" s="171"/>
      <c r="J12" s="159"/>
      <c r="K12" s="160"/>
      <c r="L12" s="25" t="str">
        <f t="shared" si="0"/>
        <v>AUTO</v>
      </c>
      <c r="M12" s="171"/>
      <c r="N12" s="159"/>
      <c r="O12" s="160"/>
      <c r="P12" s="25" t="str">
        <f t="shared" si="1"/>
        <v>AUTO</v>
      </c>
    </row>
    <row r="13" spans="1:16" ht="21" customHeight="1" x14ac:dyDescent="0.2">
      <c r="A13" s="37" t="str">
        <f>IF(master!A15="","",master!A15)</f>
        <v/>
      </c>
      <c r="B13" s="171"/>
      <c r="C13" s="160"/>
      <c r="D13" s="171"/>
      <c r="E13" s="159"/>
      <c r="F13" s="159"/>
      <c r="G13" s="160"/>
      <c r="H13" s="25" t="str">
        <f t="shared" si="2"/>
        <v>AUTO</v>
      </c>
      <c r="I13" s="171"/>
      <c r="J13" s="159"/>
      <c r="K13" s="160"/>
      <c r="L13" s="25" t="str">
        <f t="shared" si="0"/>
        <v>AUTO</v>
      </c>
      <c r="M13" s="171"/>
      <c r="N13" s="159"/>
      <c r="O13" s="160"/>
      <c r="P13" s="25" t="str">
        <f t="shared" si="1"/>
        <v>AUTO</v>
      </c>
    </row>
    <row r="14" spans="1:16" ht="21" customHeight="1" x14ac:dyDescent="0.2">
      <c r="A14" s="37" t="str">
        <f>IF(master!A16="","",master!A16)</f>
        <v/>
      </c>
      <c r="B14" s="171"/>
      <c r="C14" s="160"/>
      <c r="D14" s="171"/>
      <c r="E14" s="159"/>
      <c r="F14" s="159"/>
      <c r="G14" s="160"/>
      <c r="H14" s="25" t="str">
        <f t="shared" si="2"/>
        <v>AUTO</v>
      </c>
      <c r="I14" s="171"/>
      <c r="J14" s="159"/>
      <c r="K14" s="160"/>
      <c r="L14" s="25" t="str">
        <f t="shared" si="0"/>
        <v>AUTO</v>
      </c>
      <c r="M14" s="171"/>
      <c r="N14" s="159"/>
      <c r="O14" s="160"/>
      <c r="P14" s="25" t="str">
        <f t="shared" si="1"/>
        <v>AUTO</v>
      </c>
    </row>
    <row r="15" spans="1:16" ht="21" customHeight="1" x14ac:dyDescent="0.2">
      <c r="A15" s="37" t="str">
        <f>IF(master!A17="","",master!A17)</f>
        <v/>
      </c>
      <c r="B15" s="171"/>
      <c r="C15" s="160"/>
      <c r="D15" s="171"/>
      <c r="E15" s="159"/>
      <c r="F15" s="159"/>
      <c r="G15" s="160"/>
      <c r="H15" s="25" t="str">
        <f t="shared" si="2"/>
        <v>AUTO</v>
      </c>
      <c r="I15" s="171"/>
      <c r="J15" s="159"/>
      <c r="K15" s="160"/>
      <c r="L15" s="25" t="str">
        <f t="shared" si="0"/>
        <v>AUTO</v>
      </c>
      <c r="M15" s="171"/>
      <c r="N15" s="159"/>
      <c r="O15" s="160"/>
      <c r="P15" s="25" t="str">
        <f t="shared" si="1"/>
        <v>AUTO</v>
      </c>
    </row>
    <row r="16" spans="1:16" ht="21" customHeight="1" x14ac:dyDescent="0.2">
      <c r="A16" s="37" t="str">
        <f>IF(master!A18="","",master!A18)</f>
        <v/>
      </c>
      <c r="B16" s="171"/>
      <c r="C16" s="160"/>
      <c r="D16" s="171"/>
      <c r="E16" s="159"/>
      <c r="F16" s="159"/>
      <c r="G16" s="160"/>
      <c r="H16" s="25" t="str">
        <f t="shared" si="2"/>
        <v>AUTO</v>
      </c>
      <c r="I16" s="171"/>
      <c r="J16" s="159"/>
      <c r="K16" s="160"/>
      <c r="L16" s="25" t="str">
        <f t="shared" si="0"/>
        <v>AUTO</v>
      </c>
      <c r="M16" s="171"/>
      <c r="N16" s="159"/>
      <c r="O16" s="160"/>
      <c r="P16" s="25" t="str">
        <f t="shared" si="1"/>
        <v>AUTO</v>
      </c>
    </row>
    <row r="17" spans="1:16" ht="21" customHeight="1" x14ac:dyDescent="0.2">
      <c r="A17" s="37" t="str">
        <f>IF(master!A19="","",master!A19)</f>
        <v/>
      </c>
      <c r="B17" s="171"/>
      <c r="C17" s="160"/>
      <c r="D17" s="171"/>
      <c r="E17" s="159"/>
      <c r="F17" s="159"/>
      <c r="G17" s="160"/>
      <c r="H17" s="25" t="str">
        <f t="shared" si="2"/>
        <v>AUTO</v>
      </c>
      <c r="I17" s="171"/>
      <c r="J17" s="159"/>
      <c r="K17" s="160"/>
      <c r="L17" s="25" t="str">
        <f t="shared" si="0"/>
        <v>AUTO</v>
      </c>
      <c r="M17" s="171"/>
      <c r="N17" s="159"/>
      <c r="O17" s="160"/>
      <c r="P17" s="25" t="str">
        <f t="shared" si="1"/>
        <v>AUTO</v>
      </c>
    </row>
    <row r="18" spans="1:16" ht="21" customHeight="1" x14ac:dyDescent="0.2">
      <c r="A18" s="37" t="str">
        <f>IF(master!A20="","",master!A20)</f>
        <v/>
      </c>
      <c r="B18" s="171"/>
      <c r="C18" s="160"/>
      <c r="D18" s="171"/>
      <c r="E18" s="159"/>
      <c r="F18" s="159"/>
      <c r="G18" s="160"/>
      <c r="H18" s="25" t="str">
        <f t="shared" si="2"/>
        <v>AUTO</v>
      </c>
      <c r="I18" s="171"/>
      <c r="J18" s="159"/>
      <c r="K18" s="160"/>
      <c r="L18" s="25" t="str">
        <f t="shared" si="0"/>
        <v>AUTO</v>
      </c>
      <c r="M18" s="171"/>
      <c r="N18" s="159"/>
      <c r="O18" s="160"/>
      <c r="P18" s="25" t="str">
        <f t="shared" si="1"/>
        <v>AUTO</v>
      </c>
    </row>
    <row r="19" spans="1:16" ht="21" customHeight="1" x14ac:dyDescent="0.2">
      <c r="A19" s="37" t="str">
        <f>IF(master!A22="","",master!A22)</f>
        <v/>
      </c>
      <c r="B19" s="171"/>
      <c r="C19" s="160"/>
      <c r="D19" s="171"/>
      <c r="E19" s="159"/>
      <c r="F19" s="159"/>
      <c r="G19" s="160"/>
      <c r="H19" s="25" t="str">
        <f t="shared" si="2"/>
        <v>AUTO</v>
      </c>
      <c r="I19" s="171"/>
      <c r="J19" s="159"/>
      <c r="K19" s="160"/>
      <c r="L19" s="25" t="str">
        <f t="shared" si="0"/>
        <v>AUTO</v>
      </c>
      <c r="M19" s="171"/>
      <c r="N19" s="159"/>
      <c r="O19" s="160"/>
      <c r="P19" s="25" t="str">
        <f t="shared" si="1"/>
        <v>AUTO</v>
      </c>
    </row>
    <row r="20" spans="1:16" ht="21" customHeight="1" x14ac:dyDescent="0.2">
      <c r="A20" s="38" t="s">
        <v>10</v>
      </c>
      <c r="B20" s="178">
        <f>SUM(B3:C15)</f>
        <v>0</v>
      </c>
      <c r="C20" s="160"/>
      <c r="D20" s="178">
        <f>SUM(D3:E15)</f>
        <v>0</v>
      </c>
      <c r="E20" s="159"/>
      <c r="F20" s="159"/>
      <c r="G20" s="160"/>
      <c r="H20" s="30" t="str">
        <f>IF(ISERROR(D20/B20),"AUTO",ROUND(D20/B20*100,2))</f>
        <v>AUTO</v>
      </c>
      <c r="I20" s="178">
        <f>SUM(I3:K15)</f>
        <v>0</v>
      </c>
      <c r="J20" s="159"/>
      <c r="K20" s="160"/>
      <c r="L20" s="25" t="str">
        <f>IF(ISERROR(I20/B20),"AUTO",ROUND(I20/B20*100,2))</f>
        <v>AUTO</v>
      </c>
      <c r="M20" s="178">
        <f>SUM(M3:O15)</f>
        <v>0</v>
      </c>
      <c r="N20" s="159"/>
      <c r="O20" s="160"/>
      <c r="P20" s="25" t="str">
        <f>IF(ISERROR(M20/B20),"AUTO",ROUND(M20/B20*100,2))</f>
        <v>AUTO</v>
      </c>
    </row>
    <row r="21" spans="1:16" ht="21" customHeight="1" x14ac:dyDescent="0.2">
      <c r="A21" s="19"/>
      <c r="B21" s="33"/>
      <c r="C21" s="33"/>
      <c r="D21" s="33"/>
      <c r="E21" s="33"/>
      <c r="F21" s="33"/>
      <c r="G21" s="33"/>
      <c r="H21" s="39"/>
      <c r="I21" s="33"/>
      <c r="J21" s="33"/>
      <c r="K21" s="33"/>
      <c r="L21" s="33"/>
      <c r="M21" s="33"/>
      <c r="N21" s="33"/>
      <c r="O21" s="33"/>
      <c r="P21" s="33"/>
    </row>
    <row r="22" spans="1:16" ht="21" customHeight="1" x14ac:dyDescent="0.2">
      <c r="A22" s="19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ht="21" customHeight="1" x14ac:dyDescent="0.2">
      <c r="A23" s="19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21" customHeight="1" x14ac:dyDescent="0.2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21" customHeight="1" x14ac:dyDescent="0.2">
      <c r="A25" s="19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21" customHeight="1" x14ac:dyDescent="0.2">
      <c r="A26" s="19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21" customHeight="1" x14ac:dyDescent="0.2">
      <c r="A27" s="19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21" customHeight="1" x14ac:dyDescent="0.2">
      <c r="A28" s="19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21" customHeight="1" x14ac:dyDescent="0.2">
      <c r="A29" s="19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21" customHeight="1" x14ac:dyDescent="0.2">
      <c r="A30" s="19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21" customHeight="1" x14ac:dyDescent="0.2">
      <c r="A31" s="19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21" customHeight="1" x14ac:dyDescent="0.2">
      <c r="A32" s="19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ht="21" customHeight="1" x14ac:dyDescent="0.2">
      <c r="A33" s="19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ht="21" customHeight="1" x14ac:dyDescent="0.2">
      <c r="A34" s="19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ht="21" customHeight="1" x14ac:dyDescent="0.2">
      <c r="A35" s="19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ht="21" customHeight="1" x14ac:dyDescent="0.2">
      <c r="A36" s="19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ht="21" customHeight="1" x14ac:dyDescent="0.2">
      <c r="A37" s="19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ht="21" customHeight="1" x14ac:dyDescent="0.2">
      <c r="A38" s="19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ht="21" customHeight="1" x14ac:dyDescent="0.2">
      <c r="A39" s="19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ht="21" customHeight="1" x14ac:dyDescent="0.2">
      <c r="A40" s="19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ht="21" customHeight="1" x14ac:dyDescent="0.2">
      <c r="A41" s="19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ht="21" customHeight="1" x14ac:dyDescent="0.2">
      <c r="A42" s="19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21" customHeight="1" x14ac:dyDescent="0.2">
      <c r="A43" s="19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21" customHeight="1" x14ac:dyDescent="0.2">
      <c r="A44" s="19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ht="21" customHeight="1" x14ac:dyDescent="0.2">
      <c r="A45" s="19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21" customHeight="1" x14ac:dyDescent="0.2">
      <c r="A46" s="19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ht="21" customHeight="1" x14ac:dyDescent="0.2">
      <c r="A47" s="19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ht="21" customHeight="1" x14ac:dyDescent="0.2">
      <c r="A48" s="19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21" customHeight="1" x14ac:dyDescent="0.2">
      <c r="A49" s="19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ht="21" customHeight="1" x14ac:dyDescent="0.2">
      <c r="A50" s="19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ht="21" customHeight="1" x14ac:dyDescent="0.2">
      <c r="A51" s="19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6" ht="21" customHeight="1" x14ac:dyDescent="0.2">
      <c r="A52" s="19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ht="21" customHeight="1" x14ac:dyDescent="0.2">
      <c r="A53" s="19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ht="21" customHeight="1" x14ac:dyDescent="0.2">
      <c r="A54" s="19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ht="21" customHeight="1" x14ac:dyDescent="0.2">
      <c r="A55" s="19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ht="21" customHeight="1" x14ac:dyDescent="0.2">
      <c r="A56" s="19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ht="21" customHeight="1" x14ac:dyDescent="0.2">
      <c r="A57" s="19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21" customHeight="1" x14ac:dyDescent="0.2">
      <c r="A58" s="19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ht="21" customHeight="1" x14ac:dyDescent="0.2">
      <c r="A59" s="19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1:16" ht="21" customHeight="1" x14ac:dyDescent="0.2">
      <c r="A60" s="19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ht="21" customHeight="1" x14ac:dyDescent="0.2">
      <c r="A61" s="19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16" ht="21" customHeight="1" x14ac:dyDescent="0.2">
      <c r="A62" s="19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ht="21" customHeight="1" x14ac:dyDescent="0.2">
      <c r="A63" s="19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6" ht="21" customHeight="1" x14ac:dyDescent="0.2">
      <c r="A64" s="19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1:16" ht="21" customHeight="1" x14ac:dyDescent="0.2">
      <c r="A65" s="19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1:16" ht="21" customHeight="1" x14ac:dyDescent="0.2">
      <c r="A66" s="19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ht="21" customHeight="1" x14ac:dyDescent="0.2">
      <c r="A67" s="19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1:16" ht="21" customHeight="1" x14ac:dyDescent="0.2">
      <c r="A68" s="19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1:16" ht="21" customHeight="1" x14ac:dyDescent="0.2">
      <c r="A69" s="19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1:16" ht="21" customHeight="1" x14ac:dyDescent="0.2">
      <c r="A70" s="19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1:16" ht="21" customHeight="1" x14ac:dyDescent="0.2">
      <c r="A71" s="19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1:16" ht="21" customHeight="1" x14ac:dyDescent="0.2">
      <c r="A72" s="19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1:16" ht="21" customHeight="1" x14ac:dyDescent="0.2">
      <c r="A73" s="19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1:16" ht="21" customHeight="1" x14ac:dyDescent="0.2">
      <c r="A74" s="19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16" ht="21" customHeight="1" x14ac:dyDescent="0.2">
      <c r="A75" s="19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21" customHeight="1" x14ac:dyDescent="0.2">
      <c r="A76" s="19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6" ht="21" customHeight="1" x14ac:dyDescent="0.2">
      <c r="A77" s="19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1:16" ht="21" customHeight="1" x14ac:dyDescent="0.2">
      <c r="A78" s="19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21" customHeight="1" x14ac:dyDescent="0.2">
      <c r="A79" s="19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16" ht="21" customHeight="1" x14ac:dyDescent="0.2">
      <c r="A80" s="19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1:16" ht="21" customHeight="1" x14ac:dyDescent="0.2">
      <c r="A81" s="19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1:16" ht="21" customHeight="1" x14ac:dyDescent="0.2">
      <c r="A82" s="19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1:16" ht="21" customHeight="1" x14ac:dyDescent="0.2">
      <c r="A83" s="19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1:16" ht="21" customHeight="1" x14ac:dyDescent="0.2">
      <c r="A84" s="19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</row>
    <row r="85" spans="1:16" ht="21" customHeight="1" x14ac:dyDescent="0.2">
      <c r="A85" s="19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</row>
    <row r="86" spans="1:16" ht="21" customHeight="1" x14ac:dyDescent="0.2">
      <c r="A86" s="19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1:16" ht="21" customHeight="1" x14ac:dyDescent="0.2">
      <c r="A87" s="19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</row>
    <row r="88" spans="1:16" ht="21" customHeight="1" x14ac:dyDescent="0.2">
      <c r="A88" s="19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</row>
    <row r="89" spans="1:16" ht="21" customHeight="1" x14ac:dyDescent="0.2">
      <c r="A89" s="19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</row>
    <row r="90" spans="1:16" ht="21" customHeight="1" x14ac:dyDescent="0.2">
      <c r="A90" s="19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1:16" ht="21" customHeight="1" x14ac:dyDescent="0.2">
      <c r="A91" s="19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1:16" ht="21" customHeight="1" x14ac:dyDescent="0.2">
      <c r="A92" s="19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1:16" ht="21" customHeight="1" x14ac:dyDescent="0.2">
      <c r="A93" s="19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1:16" ht="21" customHeight="1" x14ac:dyDescent="0.2">
      <c r="A94" s="19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1:16" ht="21" customHeight="1" x14ac:dyDescent="0.2">
      <c r="A95" s="19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1:16" ht="21" customHeight="1" x14ac:dyDescent="0.2">
      <c r="A96" s="19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97" spans="1:16" ht="21" customHeight="1" x14ac:dyDescent="0.2">
      <c r="A97" s="19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16" ht="21" customHeight="1" x14ac:dyDescent="0.2">
      <c r="A98" s="19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1:16" ht="21" customHeight="1" x14ac:dyDescent="0.2">
      <c r="A99" s="19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00" spans="1:16" ht="21" customHeight="1" x14ac:dyDescent="0.2">
      <c r="A100" s="19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</row>
    <row r="101" spans="1:16" ht="21" customHeight="1" x14ac:dyDescent="0.2">
      <c r="A101" s="19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</row>
    <row r="102" spans="1:16" ht="21" customHeight="1" x14ac:dyDescent="0.2">
      <c r="A102" s="19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</row>
    <row r="103" spans="1:16" ht="21" customHeight="1" x14ac:dyDescent="0.2">
      <c r="A103" s="19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1:16" ht="21" customHeight="1" x14ac:dyDescent="0.2">
      <c r="A104" s="19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</row>
    <row r="105" spans="1:16" ht="21" customHeight="1" x14ac:dyDescent="0.2">
      <c r="A105" s="19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</row>
    <row r="106" spans="1:16" ht="21" customHeight="1" x14ac:dyDescent="0.2">
      <c r="A106" s="19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1:16" ht="21" customHeight="1" x14ac:dyDescent="0.2">
      <c r="A107" s="19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</row>
    <row r="108" spans="1:16" ht="21" customHeight="1" x14ac:dyDescent="0.2">
      <c r="A108" s="19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</row>
    <row r="109" spans="1:16" ht="21" customHeight="1" x14ac:dyDescent="0.2">
      <c r="A109" s="19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16" ht="21" customHeight="1" x14ac:dyDescent="0.2">
      <c r="A110" s="19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16" ht="21" customHeight="1" x14ac:dyDescent="0.2">
      <c r="A111" s="19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</row>
    <row r="112" spans="1:16" ht="21" customHeight="1" x14ac:dyDescent="0.2">
      <c r="A112" s="19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</row>
    <row r="113" spans="1:16" ht="21" customHeight="1" x14ac:dyDescent="0.2">
      <c r="A113" s="19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1:16" ht="21" customHeight="1" x14ac:dyDescent="0.2">
      <c r="A114" s="19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16" ht="21" customHeight="1" x14ac:dyDescent="0.2">
      <c r="A115" s="19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</row>
    <row r="116" spans="1:16" ht="21" customHeight="1" x14ac:dyDescent="0.2">
      <c r="A116" s="19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</row>
    <row r="117" spans="1:16" ht="21" customHeight="1" x14ac:dyDescent="0.2">
      <c r="A117" s="19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18" spans="1:16" ht="21" customHeight="1" x14ac:dyDescent="0.2">
      <c r="A118" s="19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1:16" ht="21" customHeight="1" x14ac:dyDescent="0.2">
      <c r="A119" s="19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</row>
    <row r="120" spans="1:16" ht="21" customHeight="1" x14ac:dyDescent="0.2">
      <c r="A120" s="19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</row>
    <row r="121" spans="1:16" ht="21" customHeight="1" x14ac:dyDescent="0.2">
      <c r="A121" s="19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ht="21" customHeight="1" x14ac:dyDescent="0.2">
      <c r="A122" s="19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16" ht="21" customHeight="1" x14ac:dyDescent="0.2">
      <c r="A123" s="19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</row>
    <row r="124" spans="1:16" ht="21" customHeight="1" x14ac:dyDescent="0.2">
      <c r="A124" s="19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</row>
    <row r="125" spans="1:16" ht="21" customHeight="1" x14ac:dyDescent="0.2">
      <c r="A125" s="19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</row>
    <row r="126" spans="1:16" ht="21" customHeight="1" x14ac:dyDescent="0.2">
      <c r="A126" s="19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1:16" ht="21" customHeight="1" x14ac:dyDescent="0.2">
      <c r="A127" s="19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</row>
    <row r="128" spans="1:16" ht="21" customHeight="1" x14ac:dyDescent="0.2">
      <c r="A128" s="19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</row>
    <row r="129" spans="1:16" ht="21" customHeight="1" x14ac:dyDescent="0.2">
      <c r="A129" s="19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</row>
    <row r="130" spans="1:16" ht="21" customHeight="1" x14ac:dyDescent="0.2">
      <c r="A130" s="19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</row>
    <row r="131" spans="1:16" ht="21" customHeight="1" x14ac:dyDescent="0.2">
      <c r="A131" s="19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16" ht="21" customHeight="1" x14ac:dyDescent="0.2">
      <c r="A132" s="19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</row>
    <row r="133" spans="1:16" ht="21" customHeight="1" x14ac:dyDescent="0.2">
      <c r="A133" s="19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</row>
    <row r="134" spans="1:16" ht="21" customHeight="1" x14ac:dyDescent="0.2">
      <c r="A134" s="19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1:16" ht="21" customHeight="1" x14ac:dyDescent="0.2">
      <c r="A135" s="19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</row>
    <row r="136" spans="1:16" ht="21" customHeight="1" x14ac:dyDescent="0.2">
      <c r="A136" s="19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</row>
    <row r="137" spans="1:16" ht="21" customHeight="1" x14ac:dyDescent="0.2">
      <c r="A137" s="19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</row>
    <row r="138" spans="1:16" ht="21" customHeight="1" x14ac:dyDescent="0.2">
      <c r="A138" s="19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</row>
    <row r="139" spans="1:16" ht="21" customHeight="1" x14ac:dyDescent="0.2">
      <c r="A139" s="19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</row>
    <row r="140" spans="1:16" ht="21" customHeight="1" x14ac:dyDescent="0.2">
      <c r="A140" s="19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</row>
    <row r="141" spans="1:16" ht="21" customHeight="1" x14ac:dyDescent="0.2">
      <c r="A141" s="19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</row>
    <row r="142" spans="1:16" ht="21" customHeight="1" x14ac:dyDescent="0.2">
      <c r="A142" s="19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</row>
    <row r="143" spans="1:16" ht="21" customHeight="1" x14ac:dyDescent="0.2">
      <c r="A143" s="19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</row>
    <row r="144" spans="1:16" ht="21" customHeight="1" x14ac:dyDescent="0.2">
      <c r="A144" s="19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</row>
    <row r="145" spans="1:16" ht="21" customHeight="1" x14ac:dyDescent="0.2">
      <c r="A145" s="19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</row>
    <row r="146" spans="1:16" ht="21" customHeight="1" x14ac:dyDescent="0.2">
      <c r="A146" s="19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</row>
    <row r="147" spans="1:16" ht="21" customHeight="1" x14ac:dyDescent="0.2">
      <c r="A147" s="19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</row>
    <row r="148" spans="1:16" ht="21" customHeight="1" x14ac:dyDescent="0.2">
      <c r="A148" s="19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21" customHeight="1" x14ac:dyDescent="0.2">
      <c r="A149" s="19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16" ht="21" customHeight="1" x14ac:dyDescent="0.2">
      <c r="A150" s="19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</row>
    <row r="151" spans="1:16" ht="21" customHeight="1" x14ac:dyDescent="0.2">
      <c r="A151" s="19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</row>
    <row r="152" spans="1:16" ht="21" customHeight="1" x14ac:dyDescent="0.2">
      <c r="A152" s="19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</row>
    <row r="153" spans="1:16" ht="21" customHeight="1" x14ac:dyDescent="0.2">
      <c r="A153" s="19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</row>
    <row r="154" spans="1:16" ht="21" customHeight="1" x14ac:dyDescent="0.2">
      <c r="A154" s="19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</row>
    <row r="155" spans="1:16" ht="21" customHeight="1" x14ac:dyDescent="0.2">
      <c r="A155" s="19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</row>
    <row r="156" spans="1:16" ht="21" customHeight="1" x14ac:dyDescent="0.2">
      <c r="A156" s="19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</row>
    <row r="157" spans="1:16" ht="21" customHeight="1" x14ac:dyDescent="0.2">
      <c r="A157" s="19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</row>
    <row r="158" spans="1:16" ht="21" customHeight="1" x14ac:dyDescent="0.2">
      <c r="A158" s="19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</row>
    <row r="159" spans="1:16" ht="21" customHeight="1" x14ac:dyDescent="0.2">
      <c r="A159" s="19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</row>
    <row r="160" spans="1:16" ht="21" customHeight="1" x14ac:dyDescent="0.2">
      <c r="A160" s="19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</row>
    <row r="161" spans="1:16" ht="21" customHeight="1" x14ac:dyDescent="0.2">
      <c r="A161" s="19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</row>
    <row r="162" spans="1:16" ht="21" customHeight="1" x14ac:dyDescent="0.2">
      <c r="A162" s="19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</row>
    <row r="163" spans="1:16" ht="21" customHeight="1" x14ac:dyDescent="0.2">
      <c r="A163" s="19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</row>
    <row r="164" spans="1:16" ht="21" customHeight="1" x14ac:dyDescent="0.2">
      <c r="A164" s="19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</row>
    <row r="165" spans="1:16" ht="21" customHeight="1" x14ac:dyDescent="0.2">
      <c r="A165" s="19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</row>
    <row r="166" spans="1:16" ht="21" customHeight="1" x14ac:dyDescent="0.2">
      <c r="A166" s="19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</row>
    <row r="167" spans="1:16" ht="21" customHeight="1" x14ac:dyDescent="0.2">
      <c r="A167" s="19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</row>
    <row r="168" spans="1:16" ht="21" customHeight="1" x14ac:dyDescent="0.2">
      <c r="A168" s="19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</row>
    <row r="169" spans="1:16" ht="21" customHeight="1" x14ac:dyDescent="0.2">
      <c r="A169" s="19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</row>
    <row r="170" spans="1:16" ht="21" customHeight="1" x14ac:dyDescent="0.2">
      <c r="A170" s="19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</row>
    <row r="171" spans="1:16" ht="21" customHeight="1" x14ac:dyDescent="0.2">
      <c r="A171" s="19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</row>
    <row r="172" spans="1:16" ht="21" customHeight="1" x14ac:dyDescent="0.2">
      <c r="A172" s="19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</row>
    <row r="173" spans="1:16" ht="21" customHeight="1" x14ac:dyDescent="0.2">
      <c r="A173" s="19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</row>
    <row r="174" spans="1:16" ht="21" customHeight="1" x14ac:dyDescent="0.2">
      <c r="A174" s="19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</row>
    <row r="175" spans="1:16" ht="21" customHeight="1" x14ac:dyDescent="0.2">
      <c r="A175" s="19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</row>
    <row r="176" spans="1:16" ht="21" customHeight="1" x14ac:dyDescent="0.2">
      <c r="A176" s="19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</row>
    <row r="177" spans="1:16" ht="21" customHeight="1" x14ac:dyDescent="0.2">
      <c r="A177" s="19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</row>
    <row r="178" spans="1:16" ht="21" customHeight="1" x14ac:dyDescent="0.2">
      <c r="A178" s="19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</row>
    <row r="179" spans="1:16" ht="21" customHeight="1" x14ac:dyDescent="0.2">
      <c r="A179" s="19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</row>
    <row r="180" spans="1:16" ht="21" customHeight="1" x14ac:dyDescent="0.2">
      <c r="A180" s="19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</row>
    <row r="181" spans="1:16" ht="21" customHeight="1" x14ac:dyDescent="0.2">
      <c r="A181" s="19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</row>
    <row r="182" spans="1:16" ht="21" customHeight="1" x14ac:dyDescent="0.2">
      <c r="A182" s="19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</row>
    <row r="183" spans="1:16" ht="21" customHeight="1" x14ac:dyDescent="0.2">
      <c r="A183" s="19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</row>
    <row r="184" spans="1:16" ht="21" customHeight="1" x14ac:dyDescent="0.2">
      <c r="A184" s="19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</row>
    <row r="185" spans="1:16" ht="21" customHeight="1" x14ac:dyDescent="0.2">
      <c r="A185" s="19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</row>
    <row r="186" spans="1:16" ht="21" customHeight="1" x14ac:dyDescent="0.2">
      <c r="A186" s="19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</row>
    <row r="187" spans="1:16" ht="21" customHeight="1" x14ac:dyDescent="0.2">
      <c r="A187" s="19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</row>
    <row r="188" spans="1:16" ht="21" customHeight="1" x14ac:dyDescent="0.2">
      <c r="A188" s="19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</row>
    <row r="189" spans="1:16" ht="21" customHeight="1" x14ac:dyDescent="0.2">
      <c r="A189" s="19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</row>
    <row r="190" spans="1:16" ht="21" customHeight="1" x14ac:dyDescent="0.2">
      <c r="A190" s="19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</row>
    <row r="191" spans="1:16" ht="21" customHeight="1" x14ac:dyDescent="0.2">
      <c r="A191" s="19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</row>
    <row r="192" spans="1:16" ht="21" customHeight="1" x14ac:dyDescent="0.2">
      <c r="A192" s="19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</row>
    <row r="193" spans="1:16" ht="21" customHeight="1" x14ac:dyDescent="0.2">
      <c r="A193" s="19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</row>
    <row r="194" spans="1:16" ht="21" customHeight="1" x14ac:dyDescent="0.2">
      <c r="A194" s="19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</row>
    <row r="195" spans="1:16" ht="21" customHeight="1" x14ac:dyDescent="0.2">
      <c r="A195" s="19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</row>
    <row r="196" spans="1:16" ht="21" customHeight="1" x14ac:dyDescent="0.2">
      <c r="A196" s="19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</row>
    <row r="197" spans="1:16" ht="21" customHeight="1" x14ac:dyDescent="0.2">
      <c r="A197" s="19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</row>
    <row r="198" spans="1:16" ht="21" customHeight="1" x14ac:dyDescent="0.2">
      <c r="A198" s="19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</row>
    <row r="199" spans="1:16" ht="21" customHeight="1" x14ac:dyDescent="0.2">
      <c r="A199" s="19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</row>
    <row r="200" spans="1:16" ht="21" customHeight="1" x14ac:dyDescent="0.2">
      <c r="A200" s="19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</row>
    <row r="201" spans="1:16" ht="21" customHeight="1" x14ac:dyDescent="0.2">
      <c r="A201" s="19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</row>
    <row r="202" spans="1:16" ht="21" customHeight="1" x14ac:dyDescent="0.2">
      <c r="A202" s="19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</row>
    <row r="203" spans="1:16" ht="21" customHeight="1" x14ac:dyDescent="0.2">
      <c r="A203" s="19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</row>
    <row r="204" spans="1:16" ht="21" customHeight="1" x14ac:dyDescent="0.2">
      <c r="A204" s="19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</row>
    <row r="205" spans="1:16" ht="21" customHeight="1" x14ac:dyDescent="0.2">
      <c r="A205" s="19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</row>
    <row r="206" spans="1:16" ht="21" customHeight="1" x14ac:dyDescent="0.2">
      <c r="A206" s="19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</row>
    <row r="207" spans="1:16" ht="21" customHeight="1" x14ac:dyDescent="0.2">
      <c r="A207" s="19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</row>
    <row r="208" spans="1:16" ht="21" customHeight="1" x14ac:dyDescent="0.2">
      <c r="A208" s="19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</row>
    <row r="209" spans="1:16" ht="21" customHeight="1" x14ac:dyDescent="0.2">
      <c r="A209" s="19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</row>
    <row r="210" spans="1:16" ht="21" customHeight="1" x14ac:dyDescent="0.2">
      <c r="A210" s="19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</row>
    <row r="211" spans="1:16" ht="21" customHeight="1" x14ac:dyDescent="0.2">
      <c r="A211" s="19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</row>
    <row r="212" spans="1:16" ht="21" customHeight="1" x14ac:dyDescent="0.2">
      <c r="A212" s="19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</row>
    <row r="213" spans="1:16" ht="21" customHeight="1" x14ac:dyDescent="0.2">
      <c r="A213" s="19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</row>
    <row r="214" spans="1:16" ht="21" customHeight="1" x14ac:dyDescent="0.2">
      <c r="A214" s="19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</row>
    <row r="215" spans="1:16" ht="21" customHeight="1" x14ac:dyDescent="0.2">
      <c r="A215" s="19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</row>
    <row r="216" spans="1:16" ht="21" customHeight="1" x14ac:dyDescent="0.2">
      <c r="A216" s="19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</row>
    <row r="217" spans="1:16" ht="21" customHeight="1" x14ac:dyDescent="0.2">
      <c r="A217" s="19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</row>
    <row r="218" spans="1:16" ht="21" customHeight="1" x14ac:dyDescent="0.2">
      <c r="A218" s="19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</row>
    <row r="219" spans="1:16" ht="21" customHeight="1" x14ac:dyDescent="0.2">
      <c r="A219" s="19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</row>
    <row r="220" spans="1:16" ht="21" customHeight="1" x14ac:dyDescent="0.2">
      <c r="A220" s="19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</row>
    <row r="221" spans="1:16" ht="21" customHeight="1" x14ac:dyDescent="0.2">
      <c r="A221" s="19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</row>
    <row r="222" spans="1:16" ht="21" customHeight="1" x14ac:dyDescent="0.2">
      <c r="A222" s="19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</row>
    <row r="223" spans="1:16" ht="21" customHeight="1" x14ac:dyDescent="0.2">
      <c r="A223" s="19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</row>
    <row r="224" spans="1:16" ht="21" customHeight="1" x14ac:dyDescent="0.2">
      <c r="A224" s="19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</row>
    <row r="225" spans="1:16" ht="21" customHeight="1" x14ac:dyDescent="0.2">
      <c r="A225" s="19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</row>
    <row r="226" spans="1:16" ht="21" customHeight="1" x14ac:dyDescent="0.2">
      <c r="A226" s="19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</row>
    <row r="227" spans="1:16" ht="21" customHeight="1" x14ac:dyDescent="0.2">
      <c r="A227" s="19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</row>
    <row r="228" spans="1:16" ht="21" customHeight="1" x14ac:dyDescent="0.2">
      <c r="A228" s="19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</row>
    <row r="229" spans="1:16" ht="21" customHeight="1" x14ac:dyDescent="0.2">
      <c r="A229" s="19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</row>
    <row r="230" spans="1:16" ht="21" customHeight="1" x14ac:dyDescent="0.2">
      <c r="A230" s="19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</row>
    <row r="231" spans="1:16" ht="21" customHeight="1" x14ac:dyDescent="0.2">
      <c r="A231" s="19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</row>
    <row r="232" spans="1:16" ht="21" customHeight="1" x14ac:dyDescent="0.2">
      <c r="A232" s="19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</row>
    <row r="233" spans="1:16" ht="21" customHeight="1" x14ac:dyDescent="0.2">
      <c r="A233" s="19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</row>
    <row r="234" spans="1:16" ht="21" customHeight="1" x14ac:dyDescent="0.2">
      <c r="A234" s="19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</row>
    <row r="235" spans="1:16" ht="21" customHeight="1" x14ac:dyDescent="0.2">
      <c r="A235" s="19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</row>
    <row r="236" spans="1:16" ht="21" customHeight="1" x14ac:dyDescent="0.2">
      <c r="A236" s="19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</row>
    <row r="237" spans="1:16" ht="21" customHeight="1" x14ac:dyDescent="0.2">
      <c r="A237" s="19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</row>
    <row r="238" spans="1:16" ht="21" customHeight="1" x14ac:dyDescent="0.2">
      <c r="A238" s="19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</row>
    <row r="239" spans="1:16" ht="21" customHeight="1" x14ac:dyDescent="0.2">
      <c r="A239" s="19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</row>
    <row r="240" spans="1:16" ht="21" customHeight="1" x14ac:dyDescent="0.2">
      <c r="A240" s="19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</row>
    <row r="241" spans="1:16" ht="21" customHeight="1" x14ac:dyDescent="0.2">
      <c r="A241" s="19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</row>
    <row r="242" spans="1:16" ht="21" customHeight="1" x14ac:dyDescent="0.2">
      <c r="A242" s="19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</row>
    <row r="243" spans="1:16" ht="21" customHeight="1" x14ac:dyDescent="0.2">
      <c r="A243" s="19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</row>
    <row r="244" spans="1:16" ht="21" customHeight="1" x14ac:dyDescent="0.2">
      <c r="A244" s="19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</row>
    <row r="245" spans="1:16" ht="21" customHeight="1" x14ac:dyDescent="0.2">
      <c r="A245" s="19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</row>
    <row r="246" spans="1:16" ht="21" customHeight="1" x14ac:dyDescent="0.2">
      <c r="A246" s="19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</row>
    <row r="247" spans="1:16" ht="21" customHeight="1" x14ac:dyDescent="0.2">
      <c r="A247" s="19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</row>
    <row r="248" spans="1:16" ht="21" customHeight="1" x14ac:dyDescent="0.2">
      <c r="A248" s="19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</row>
    <row r="249" spans="1:16" ht="21" customHeight="1" x14ac:dyDescent="0.2">
      <c r="A249" s="19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</row>
    <row r="250" spans="1:16" ht="21" customHeight="1" x14ac:dyDescent="0.2">
      <c r="A250" s="19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</row>
    <row r="251" spans="1:16" ht="21" customHeight="1" x14ac:dyDescent="0.2">
      <c r="A251" s="19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</row>
    <row r="252" spans="1:16" ht="21" customHeight="1" x14ac:dyDescent="0.2">
      <c r="A252" s="19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</row>
    <row r="253" spans="1:16" ht="21" customHeight="1" x14ac:dyDescent="0.2">
      <c r="A253" s="19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</row>
    <row r="254" spans="1:16" ht="21" customHeight="1" x14ac:dyDescent="0.2">
      <c r="A254" s="19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</row>
    <row r="255" spans="1:16" ht="21" customHeight="1" x14ac:dyDescent="0.2">
      <c r="A255" s="19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</row>
    <row r="256" spans="1:16" ht="21" customHeight="1" x14ac:dyDescent="0.2">
      <c r="A256" s="19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</row>
    <row r="257" spans="1:16" ht="21" customHeight="1" x14ac:dyDescent="0.2">
      <c r="A257" s="19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</row>
    <row r="258" spans="1:16" ht="21" customHeight="1" x14ac:dyDescent="0.2">
      <c r="A258" s="19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</row>
    <row r="259" spans="1:16" ht="21" customHeight="1" x14ac:dyDescent="0.2">
      <c r="A259" s="19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</row>
    <row r="260" spans="1:16" ht="21" customHeight="1" x14ac:dyDescent="0.2">
      <c r="A260" s="19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</row>
    <row r="261" spans="1:16" ht="21" customHeight="1" x14ac:dyDescent="0.2">
      <c r="A261" s="19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</row>
    <row r="262" spans="1:16" ht="21" customHeight="1" x14ac:dyDescent="0.2">
      <c r="A262" s="19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</row>
    <row r="263" spans="1:16" ht="21" customHeight="1" x14ac:dyDescent="0.2">
      <c r="A263" s="19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</row>
    <row r="264" spans="1:16" ht="21" customHeight="1" x14ac:dyDescent="0.2">
      <c r="A264" s="19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</row>
    <row r="265" spans="1:16" ht="21" customHeight="1" x14ac:dyDescent="0.2">
      <c r="A265" s="19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</row>
    <row r="266" spans="1:16" ht="21" customHeight="1" x14ac:dyDescent="0.2">
      <c r="A266" s="19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</row>
    <row r="267" spans="1:16" ht="21" customHeight="1" x14ac:dyDescent="0.2">
      <c r="A267" s="19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</row>
    <row r="268" spans="1:16" ht="21" customHeight="1" x14ac:dyDescent="0.2">
      <c r="A268" s="19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</row>
    <row r="269" spans="1:16" ht="21" customHeight="1" x14ac:dyDescent="0.2">
      <c r="A269" s="19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</row>
    <row r="270" spans="1:16" ht="21" customHeight="1" x14ac:dyDescent="0.2">
      <c r="A270" s="19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</row>
    <row r="271" spans="1:16" ht="21" customHeight="1" x14ac:dyDescent="0.2">
      <c r="A271" s="19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</row>
    <row r="272" spans="1:16" ht="21" customHeight="1" x14ac:dyDescent="0.2">
      <c r="A272" s="19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</row>
    <row r="273" spans="1:16" ht="21" customHeight="1" x14ac:dyDescent="0.2">
      <c r="A273" s="19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</row>
    <row r="274" spans="1:16" ht="21" customHeight="1" x14ac:dyDescent="0.2">
      <c r="A274" s="19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</row>
    <row r="275" spans="1:16" ht="21" customHeight="1" x14ac:dyDescent="0.2">
      <c r="A275" s="19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</row>
    <row r="276" spans="1:16" ht="21" customHeight="1" x14ac:dyDescent="0.2">
      <c r="A276" s="19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</row>
    <row r="277" spans="1:16" ht="21" customHeight="1" x14ac:dyDescent="0.2">
      <c r="A277" s="19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</row>
    <row r="278" spans="1:16" ht="21" customHeight="1" x14ac:dyDescent="0.2">
      <c r="A278" s="19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</row>
    <row r="279" spans="1:16" ht="21" customHeight="1" x14ac:dyDescent="0.2">
      <c r="A279" s="19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</row>
    <row r="280" spans="1:16" ht="21" customHeight="1" x14ac:dyDescent="0.2">
      <c r="A280" s="19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</row>
    <row r="281" spans="1:16" ht="21" customHeight="1" x14ac:dyDescent="0.2">
      <c r="A281" s="19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</row>
    <row r="282" spans="1:16" ht="21" customHeight="1" x14ac:dyDescent="0.2">
      <c r="A282" s="19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</row>
    <row r="283" spans="1:16" ht="21" customHeight="1" x14ac:dyDescent="0.2">
      <c r="A283" s="19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</row>
    <row r="284" spans="1:16" ht="21" customHeight="1" x14ac:dyDescent="0.2">
      <c r="A284" s="19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</row>
    <row r="285" spans="1:16" ht="21" customHeight="1" x14ac:dyDescent="0.2">
      <c r="A285" s="19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</row>
    <row r="286" spans="1:16" ht="21" customHeight="1" x14ac:dyDescent="0.2">
      <c r="A286" s="19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</row>
    <row r="287" spans="1:16" ht="21" customHeight="1" x14ac:dyDescent="0.2">
      <c r="A287" s="19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</row>
    <row r="288" spans="1:16" ht="21" customHeight="1" x14ac:dyDescent="0.2">
      <c r="A288" s="19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</row>
    <row r="289" spans="1:16" ht="21" customHeight="1" x14ac:dyDescent="0.2">
      <c r="A289" s="19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</row>
    <row r="290" spans="1:16" ht="21" customHeight="1" x14ac:dyDescent="0.2">
      <c r="A290" s="19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</row>
    <row r="291" spans="1:16" ht="21" customHeight="1" x14ac:dyDescent="0.2">
      <c r="A291" s="19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</row>
    <row r="292" spans="1:16" ht="21" customHeight="1" x14ac:dyDescent="0.2">
      <c r="A292" s="19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</row>
    <row r="293" spans="1:16" ht="21" customHeight="1" x14ac:dyDescent="0.2">
      <c r="A293" s="19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</row>
    <row r="294" spans="1:16" ht="21" customHeight="1" x14ac:dyDescent="0.2">
      <c r="A294" s="19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</row>
    <row r="295" spans="1:16" ht="21" customHeight="1" x14ac:dyDescent="0.2">
      <c r="A295" s="19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</row>
    <row r="296" spans="1:16" ht="21" customHeight="1" x14ac:dyDescent="0.2">
      <c r="A296" s="19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</row>
    <row r="297" spans="1:16" ht="21" customHeight="1" x14ac:dyDescent="0.2">
      <c r="A297" s="19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</row>
    <row r="298" spans="1:16" ht="21" customHeight="1" x14ac:dyDescent="0.2">
      <c r="A298" s="19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</row>
    <row r="299" spans="1:16" ht="21" customHeight="1" x14ac:dyDescent="0.2">
      <c r="A299" s="19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</row>
    <row r="300" spans="1:16" ht="21" customHeight="1" x14ac:dyDescent="0.2">
      <c r="A300" s="19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</row>
    <row r="301" spans="1:16" ht="21" customHeight="1" x14ac:dyDescent="0.2">
      <c r="A301" s="19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</row>
    <row r="302" spans="1:16" ht="21" customHeight="1" x14ac:dyDescent="0.2">
      <c r="A302" s="19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</row>
    <row r="303" spans="1:16" ht="21" customHeight="1" x14ac:dyDescent="0.2">
      <c r="A303" s="19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</row>
    <row r="304" spans="1:16" ht="21" customHeight="1" x14ac:dyDescent="0.2">
      <c r="A304" s="19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</row>
    <row r="305" spans="1:16" ht="21" customHeight="1" x14ac:dyDescent="0.2">
      <c r="A305" s="19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</row>
    <row r="306" spans="1:16" ht="21" customHeight="1" x14ac:dyDescent="0.2">
      <c r="A306" s="19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</row>
    <row r="307" spans="1:16" ht="21" customHeight="1" x14ac:dyDescent="0.2">
      <c r="A307" s="19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</row>
    <row r="308" spans="1:16" ht="21" customHeight="1" x14ac:dyDescent="0.2">
      <c r="A308" s="19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</row>
    <row r="309" spans="1:16" ht="21" customHeight="1" x14ac:dyDescent="0.2">
      <c r="A309" s="19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</row>
    <row r="310" spans="1:16" ht="21" customHeight="1" x14ac:dyDescent="0.2">
      <c r="A310" s="19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</row>
    <row r="311" spans="1:16" ht="21" customHeight="1" x14ac:dyDescent="0.2">
      <c r="A311" s="19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</row>
    <row r="312" spans="1:16" ht="21" customHeight="1" x14ac:dyDescent="0.2">
      <c r="A312" s="19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</row>
    <row r="313" spans="1:16" ht="21" customHeight="1" x14ac:dyDescent="0.2">
      <c r="A313" s="19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</row>
    <row r="314" spans="1:16" ht="21" customHeight="1" x14ac:dyDescent="0.2">
      <c r="A314" s="19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</row>
    <row r="315" spans="1:16" ht="21" customHeight="1" x14ac:dyDescent="0.2">
      <c r="A315" s="19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</row>
    <row r="316" spans="1:16" ht="21" customHeight="1" x14ac:dyDescent="0.2">
      <c r="A316" s="19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</row>
    <row r="317" spans="1:16" ht="21" customHeight="1" x14ac:dyDescent="0.2">
      <c r="A317" s="19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</row>
    <row r="318" spans="1:16" ht="21" customHeight="1" x14ac:dyDescent="0.2">
      <c r="A318" s="19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</row>
    <row r="319" spans="1:16" ht="21" customHeight="1" x14ac:dyDescent="0.2">
      <c r="A319" s="19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</row>
    <row r="320" spans="1:16" ht="21" customHeight="1" x14ac:dyDescent="0.2">
      <c r="A320" s="19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</row>
    <row r="321" spans="1:16" ht="21" customHeight="1" x14ac:dyDescent="0.2">
      <c r="A321" s="19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</row>
    <row r="322" spans="1:16" ht="21" customHeight="1" x14ac:dyDescent="0.2">
      <c r="A322" s="19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</row>
    <row r="323" spans="1:16" ht="21" customHeight="1" x14ac:dyDescent="0.2">
      <c r="A323" s="19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</row>
    <row r="324" spans="1:16" ht="21" customHeight="1" x14ac:dyDescent="0.2">
      <c r="A324" s="19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</row>
    <row r="325" spans="1:16" ht="21" customHeight="1" x14ac:dyDescent="0.2">
      <c r="A325" s="19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</row>
    <row r="326" spans="1:16" ht="21" customHeight="1" x14ac:dyDescent="0.2">
      <c r="A326" s="19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</row>
    <row r="327" spans="1:16" ht="21" customHeight="1" x14ac:dyDescent="0.2">
      <c r="A327" s="19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</row>
    <row r="328" spans="1:16" ht="21" customHeight="1" x14ac:dyDescent="0.2">
      <c r="A328" s="19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</row>
    <row r="329" spans="1:16" ht="21" customHeight="1" x14ac:dyDescent="0.2">
      <c r="A329" s="19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</row>
    <row r="330" spans="1:16" ht="21" customHeight="1" x14ac:dyDescent="0.2">
      <c r="A330" s="19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</row>
    <row r="331" spans="1:16" ht="21" customHeight="1" x14ac:dyDescent="0.2">
      <c r="A331" s="19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</row>
    <row r="332" spans="1:16" ht="21" customHeight="1" x14ac:dyDescent="0.2">
      <c r="A332" s="19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</row>
    <row r="333" spans="1:16" ht="21" customHeight="1" x14ac:dyDescent="0.2">
      <c r="A333" s="19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</row>
    <row r="334" spans="1:16" ht="21" customHeight="1" x14ac:dyDescent="0.2">
      <c r="A334" s="19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</row>
    <row r="335" spans="1:16" ht="21" customHeight="1" x14ac:dyDescent="0.2">
      <c r="A335" s="19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</row>
    <row r="336" spans="1:16" ht="21" customHeight="1" x14ac:dyDescent="0.2">
      <c r="A336" s="19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</row>
    <row r="337" spans="1:16" ht="21" customHeight="1" x14ac:dyDescent="0.2">
      <c r="A337" s="19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</row>
    <row r="338" spans="1:16" ht="21" customHeight="1" x14ac:dyDescent="0.2">
      <c r="A338" s="19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</row>
    <row r="339" spans="1:16" ht="21" customHeight="1" x14ac:dyDescent="0.2">
      <c r="A339" s="19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</row>
    <row r="340" spans="1:16" ht="21" customHeight="1" x14ac:dyDescent="0.2">
      <c r="A340" s="19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</row>
    <row r="341" spans="1:16" ht="21" customHeight="1" x14ac:dyDescent="0.2">
      <c r="A341" s="19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</row>
    <row r="342" spans="1:16" ht="21" customHeight="1" x14ac:dyDescent="0.2">
      <c r="A342" s="19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</row>
    <row r="343" spans="1:16" ht="21" customHeight="1" x14ac:dyDescent="0.2">
      <c r="A343" s="19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</row>
    <row r="344" spans="1:16" ht="21" customHeight="1" x14ac:dyDescent="0.2">
      <c r="A344" s="19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</row>
    <row r="345" spans="1:16" ht="21" customHeight="1" x14ac:dyDescent="0.2">
      <c r="A345" s="19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</row>
    <row r="346" spans="1:16" ht="21" customHeight="1" x14ac:dyDescent="0.2">
      <c r="A346" s="19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</row>
    <row r="347" spans="1:16" ht="21" customHeight="1" x14ac:dyDescent="0.2">
      <c r="A347" s="19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</row>
    <row r="348" spans="1:16" ht="21" customHeight="1" x14ac:dyDescent="0.2">
      <c r="A348" s="19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</row>
    <row r="349" spans="1:16" ht="21" customHeight="1" x14ac:dyDescent="0.2">
      <c r="A349" s="19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</row>
    <row r="350" spans="1:16" ht="21" customHeight="1" x14ac:dyDescent="0.2">
      <c r="A350" s="19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</row>
    <row r="351" spans="1:16" ht="21" customHeight="1" x14ac:dyDescent="0.2">
      <c r="A351" s="19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</row>
    <row r="352" spans="1:16" ht="21" customHeight="1" x14ac:dyDescent="0.2">
      <c r="A352" s="19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</row>
    <row r="353" spans="1:16" ht="21" customHeight="1" x14ac:dyDescent="0.2">
      <c r="A353" s="19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</row>
    <row r="354" spans="1:16" ht="21" customHeight="1" x14ac:dyDescent="0.2">
      <c r="A354" s="19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</row>
    <row r="355" spans="1:16" ht="21" customHeight="1" x14ac:dyDescent="0.2">
      <c r="A355" s="19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</row>
    <row r="356" spans="1:16" ht="21" customHeight="1" x14ac:dyDescent="0.2">
      <c r="A356" s="19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</row>
    <row r="357" spans="1:16" ht="21" customHeight="1" x14ac:dyDescent="0.2">
      <c r="A357" s="19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</row>
    <row r="358" spans="1:16" ht="21" customHeight="1" x14ac:dyDescent="0.2">
      <c r="A358" s="19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</row>
    <row r="359" spans="1:16" ht="21" customHeight="1" x14ac:dyDescent="0.2">
      <c r="A359" s="19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</row>
    <row r="360" spans="1:16" ht="21" customHeight="1" x14ac:dyDescent="0.2">
      <c r="A360" s="19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</row>
    <row r="361" spans="1:16" ht="21" customHeight="1" x14ac:dyDescent="0.2">
      <c r="A361" s="19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</row>
    <row r="362" spans="1:16" ht="21" customHeight="1" x14ac:dyDescent="0.2">
      <c r="A362" s="19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</row>
    <row r="363" spans="1:16" ht="21" customHeight="1" x14ac:dyDescent="0.2">
      <c r="A363" s="19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</row>
    <row r="364" spans="1:16" ht="21" customHeight="1" x14ac:dyDescent="0.2">
      <c r="A364" s="19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</row>
    <row r="365" spans="1:16" ht="21" customHeight="1" x14ac:dyDescent="0.2">
      <c r="A365" s="19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</row>
    <row r="366" spans="1:16" ht="21" customHeight="1" x14ac:dyDescent="0.2">
      <c r="A366" s="19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</row>
    <row r="367" spans="1:16" ht="21" customHeight="1" x14ac:dyDescent="0.2">
      <c r="A367" s="19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</row>
    <row r="368" spans="1:16" ht="21" customHeight="1" x14ac:dyDescent="0.2">
      <c r="A368" s="19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</row>
    <row r="369" spans="1:16" ht="21" customHeight="1" x14ac:dyDescent="0.2">
      <c r="A369" s="19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</row>
    <row r="370" spans="1:16" ht="21" customHeight="1" x14ac:dyDescent="0.2">
      <c r="A370" s="19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</row>
    <row r="371" spans="1:16" ht="21" customHeight="1" x14ac:dyDescent="0.2">
      <c r="A371" s="19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</row>
    <row r="372" spans="1:16" ht="21" customHeight="1" x14ac:dyDescent="0.2">
      <c r="A372" s="19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</row>
    <row r="373" spans="1:16" ht="21" customHeight="1" x14ac:dyDescent="0.2">
      <c r="A373" s="19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</row>
    <row r="374" spans="1:16" ht="21" customHeight="1" x14ac:dyDescent="0.2">
      <c r="A374" s="19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</row>
    <row r="375" spans="1:16" ht="21" customHeight="1" x14ac:dyDescent="0.2">
      <c r="A375" s="19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</row>
    <row r="376" spans="1:16" ht="21" customHeight="1" x14ac:dyDescent="0.2">
      <c r="A376" s="19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</row>
    <row r="377" spans="1:16" ht="21" customHeight="1" x14ac:dyDescent="0.2">
      <c r="A377" s="19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</row>
    <row r="378" spans="1:16" ht="21" customHeight="1" x14ac:dyDescent="0.2">
      <c r="A378" s="19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</row>
    <row r="379" spans="1:16" ht="21" customHeight="1" x14ac:dyDescent="0.2">
      <c r="A379" s="19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</row>
    <row r="380" spans="1:16" ht="21" customHeight="1" x14ac:dyDescent="0.2">
      <c r="A380" s="19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</row>
    <row r="381" spans="1:16" ht="21" customHeight="1" x14ac:dyDescent="0.2">
      <c r="A381" s="19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</row>
    <row r="382" spans="1:16" ht="21" customHeight="1" x14ac:dyDescent="0.2">
      <c r="A382" s="19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</row>
    <row r="383" spans="1:16" ht="21" customHeight="1" x14ac:dyDescent="0.2">
      <c r="A383" s="19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</row>
    <row r="384" spans="1:16" ht="21" customHeight="1" x14ac:dyDescent="0.2">
      <c r="A384" s="19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</row>
    <row r="385" spans="1:16" ht="21" customHeight="1" x14ac:dyDescent="0.2">
      <c r="A385" s="19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</row>
    <row r="386" spans="1:16" ht="21" customHeight="1" x14ac:dyDescent="0.2">
      <c r="A386" s="19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</row>
    <row r="387" spans="1:16" ht="21" customHeight="1" x14ac:dyDescent="0.2">
      <c r="A387" s="19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</row>
    <row r="388" spans="1:16" ht="21" customHeight="1" x14ac:dyDescent="0.2">
      <c r="A388" s="19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</row>
    <row r="389" spans="1:16" ht="21" customHeight="1" x14ac:dyDescent="0.2">
      <c r="A389" s="19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</row>
    <row r="390" spans="1:16" ht="21" customHeight="1" x14ac:dyDescent="0.2">
      <c r="A390" s="19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</row>
    <row r="391" spans="1:16" ht="21" customHeight="1" x14ac:dyDescent="0.2">
      <c r="A391" s="19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</row>
    <row r="392" spans="1:16" ht="21" customHeight="1" x14ac:dyDescent="0.2">
      <c r="A392" s="19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</row>
    <row r="393" spans="1:16" ht="21" customHeight="1" x14ac:dyDescent="0.2">
      <c r="A393" s="19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</row>
    <row r="394" spans="1:16" ht="21" customHeight="1" x14ac:dyDescent="0.2">
      <c r="A394" s="19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</row>
    <row r="395" spans="1:16" ht="21" customHeight="1" x14ac:dyDescent="0.2">
      <c r="A395" s="19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</row>
    <row r="396" spans="1:16" ht="21" customHeight="1" x14ac:dyDescent="0.2">
      <c r="A396" s="19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</row>
    <row r="397" spans="1:16" ht="21" customHeight="1" x14ac:dyDescent="0.2">
      <c r="A397" s="19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</row>
    <row r="398" spans="1:16" ht="21" customHeight="1" x14ac:dyDescent="0.2">
      <c r="A398" s="19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</row>
    <row r="399" spans="1:16" ht="21" customHeight="1" x14ac:dyDescent="0.2">
      <c r="A399" s="19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</row>
    <row r="400" spans="1:16" ht="21" customHeight="1" x14ac:dyDescent="0.2">
      <c r="A400" s="19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</row>
    <row r="401" spans="1:16" ht="21" customHeight="1" x14ac:dyDescent="0.2">
      <c r="A401" s="19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</row>
    <row r="402" spans="1:16" ht="21" customHeight="1" x14ac:dyDescent="0.2">
      <c r="A402" s="19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</row>
    <row r="403" spans="1:16" ht="21" customHeight="1" x14ac:dyDescent="0.2">
      <c r="A403" s="19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</row>
    <row r="404" spans="1:16" ht="21" customHeight="1" x14ac:dyDescent="0.2">
      <c r="A404" s="19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</row>
    <row r="405" spans="1:16" ht="21" customHeight="1" x14ac:dyDescent="0.2">
      <c r="A405" s="19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</row>
    <row r="406" spans="1:16" ht="21" customHeight="1" x14ac:dyDescent="0.2">
      <c r="A406" s="19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</row>
    <row r="407" spans="1:16" ht="21" customHeight="1" x14ac:dyDescent="0.2">
      <c r="A407" s="19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</row>
    <row r="408" spans="1:16" ht="21" customHeight="1" x14ac:dyDescent="0.2">
      <c r="A408" s="19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</row>
    <row r="409" spans="1:16" ht="21" customHeight="1" x14ac:dyDescent="0.2">
      <c r="A409" s="19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</row>
    <row r="410" spans="1:16" ht="21" customHeight="1" x14ac:dyDescent="0.2">
      <c r="A410" s="19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</row>
    <row r="411" spans="1:16" ht="21" customHeight="1" x14ac:dyDescent="0.2">
      <c r="A411" s="19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</row>
    <row r="412" spans="1:16" ht="21" customHeight="1" x14ac:dyDescent="0.2">
      <c r="A412" s="19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</row>
    <row r="413" spans="1:16" ht="21" customHeight="1" x14ac:dyDescent="0.2">
      <c r="A413" s="19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</row>
    <row r="414" spans="1:16" ht="21" customHeight="1" x14ac:dyDescent="0.2">
      <c r="A414" s="19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</row>
    <row r="415" spans="1:16" ht="21" customHeight="1" x14ac:dyDescent="0.2">
      <c r="A415" s="19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</row>
    <row r="416" spans="1:16" ht="21" customHeight="1" x14ac:dyDescent="0.2">
      <c r="A416" s="19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</row>
    <row r="417" spans="1:16" ht="21" customHeight="1" x14ac:dyDescent="0.2">
      <c r="A417" s="19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</row>
    <row r="418" spans="1:16" ht="21" customHeight="1" x14ac:dyDescent="0.2">
      <c r="A418" s="19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</row>
    <row r="419" spans="1:16" ht="21" customHeight="1" x14ac:dyDescent="0.2">
      <c r="A419" s="19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</row>
    <row r="420" spans="1:16" ht="21" customHeight="1" x14ac:dyDescent="0.2">
      <c r="A420" s="19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</row>
    <row r="421" spans="1:16" ht="21" customHeight="1" x14ac:dyDescent="0.2">
      <c r="A421" s="19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</row>
    <row r="422" spans="1:16" ht="21" customHeight="1" x14ac:dyDescent="0.2">
      <c r="A422" s="19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</row>
    <row r="423" spans="1:16" ht="21" customHeight="1" x14ac:dyDescent="0.2">
      <c r="A423" s="19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</row>
    <row r="424" spans="1:16" ht="21" customHeight="1" x14ac:dyDescent="0.2">
      <c r="A424" s="19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</row>
    <row r="425" spans="1:16" ht="21" customHeight="1" x14ac:dyDescent="0.2">
      <c r="A425" s="19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</row>
    <row r="426" spans="1:16" ht="21" customHeight="1" x14ac:dyDescent="0.2">
      <c r="A426" s="19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</row>
    <row r="427" spans="1:16" ht="21" customHeight="1" x14ac:dyDescent="0.2">
      <c r="A427" s="19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</row>
    <row r="428" spans="1:16" ht="21" customHeight="1" x14ac:dyDescent="0.2">
      <c r="A428" s="19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</row>
    <row r="429" spans="1:16" ht="21" customHeight="1" x14ac:dyDescent="0.2">
      <c r="A429" s="19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</row>
    <row r="430" spans="1:16" ht="21" customHeight="1" x14ac:dyDescent="0.2">
      <c r="A430" s="19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</row>
    <row r="431" spans="1:16" ht="21" customHeight="1" x14ac:dyDescent="0.2">
      <c r="A431" s="19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</row>
    <row r="432" spans="1:16" ht="21" customHeight="1" x14ac:dyDescent="0.2">
      <c r="A432" s="19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</row>
    <row r="433" spans="1:16" ht="21" customHeight="1" x14ac:dyDescent="0.2">
      <c r="A433" s="19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</row>
    <row r="434" spans="1:16" ht="21" customHeight="1" x14ac:dyDescent="0.2">
      <c r="A434" s="19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</row>
    <row r="435" spans="1:16" ht="21" customHeight="1" x14ac:dyDescent="0.2">
      <c r="A435" s="19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</row>
    <row r="436" spans="1:16" ht="21" customHeight="1" x14ac:dyDescent="0.2">
      <c r="A436" s="19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</row>
    <row r="437" spans="1:16" ht="21" customHeight="1" x14ac:dyDescent="0.2">
      <c r="A437" s="19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</row>
    <row r="438" spans="1:16" ht="21" customHeight="1" x14ac:dyDescent="0.2">
      <c r="A438" s="19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</row>
    <row r="439" spans="1:16" ht="21" customHeight="1" x14ac:dyDescent="0.2">
      <c r="A439" s="19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</row>
    <row r="440" spans="1:16" ht="21" customHeight="1" x14ac:dyDescent="0.2">
      <c r="A440" s="19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</row>
    <row r="441" spans="1:16" ht="21" customHeight="1" x14ac:dyDescent="0.2">
      <c r="A441" s="19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</row>
    <row r="442" spans="1:16" ht="21" customHeight="1" x14ac:dyDescent="0.2">
      <c r="A442" s="19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</row>
    <row r="443" spans="1:16" ht="21" customHeight="1" x14ac:dyDescent="0.2">
      <c r="A443" s="19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</row>
    <row r="444" spans="1:16" ht="21" customHeight="1" x14ac:dyDescent="0.2">
      <c r="A444" s="19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</row>
    <row r="445" spans="1:16" ht="21" customHeight="1" x14ac:dyDescent="0.2">
      <c r="A445" s="19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</row>
    <row r="446" spans="1:16" ht="21" customHeight="1" x14ac:dyDescent="0.2">
      <c r="A446" s="19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</row>
    <row r="447" spans="1:16" ht="21" customHeight="1" x14ac:dyDescent="0.2">
      <c r="A447" s="19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</row>
    <row r="448" spans="1:16" ht="21" customHeight="1" x14ac:dyDescent="0.2">
      <c r="A448" s="19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</row>
    <row r="449" spans="1:16" ht="21" customHeight="1" x14ac:dyDescent="0.2">
      <c r="A449" s="19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</row>
    <row r="450" spans="1:16" ht="21" customHeight="1" x14ac:dyDescent="0.2">
      <c r="A450" s="19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</row>
    <row r="451" spans="1:16" ht="21" customHeight="1" x14ac:dyDescent="0.2">
      <c r="A451" s="19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</row>
    <row r="452" spans="1:16" ht="21" customHeight="1" x14ac:dyDescent="0.2">
      <c r="A452" s="19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</row>
    <row r="453" spans="1:16" ht="21" customHeight="1" x14ac:dyDescent="0.2">
      <c r="A453" s="19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</row>
    <row r="454" spans="1:16" ht="21" customHeight="1" x14ac:dyDescent="0.2">
      <c r="A454" s="19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</row>
    <row r="455" spans="1:16" ht="21" customHeight="1" x14ac:dyDescent="0.2">
      <c r="A455" s="19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</row>
    <row r="456" spans="1:16" ht="21" customHeight="1" x14ac:dyDescent="0.2">
      <c r="A456" s="19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</row>
    <row r="457" spans="1:16" ht="21" customHeight="1" x14ac:dyDescent="0.2">
      <c r="A457" s="19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</row>
    <row r="458" spans="1:16" ht="21" customHeight="1" x14ac:dyDescent="0.2">
      <c r="A458" s="19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</row>
    <row r="459" spans="1:16" ht="21" customHeight="1" x14ac:dyDescent="0.2">
      <c r="A459" s="19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</row>
    <row r="460" spans="1:16" ht="21" customHeight="1" x14ac:dyDescent="0.2">
      <c r="A460" s="19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</row>
    <row r="461" spans="1:16" ht="21" customHeight="1" x14ac:dyDescent="0.2">
      <c r="A461" s="19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</row>
    <row r="462" spans="1:16" ht="21" customHeight="1" x14ac:dyDescent="0.2">
      <c r="A462" s="19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</row>
    <row r="463" spans="1:16" ht="21" customHeight="1" x14ac:dyDescent="0.2">
      <c r="A463" s="19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</row>
    <row r="464" spans="1:16" ht="21" customHeight="1" x14ac:dyDescent="0.2">
      <c r="A464" s="19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</row>
    <row r="465" spans="1:16" ht="21" customHeight="1" x14ac:dyDescent="0.2">
      <c r="A465" s="19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</row>
    <row r="466" spans="1:16" ht="21" customHeight="1" x14ac:dyDescent="0.2">
      <c r="A466" s="19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</row>
    <row r="467" spans="1:16" ht="21" customHeight="1" x14ac:dyDescent="0.2">
      <c r="A467" s="19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</row>
    <row r="468" spans="1:16" ht="21" customHeight="1" x14ac:dyDescent="0.2">
      <c r="A468" s="19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</row>
    <row r="469" spans="1:16" ht="21" customHeight="1" x14ac:dyDescent="0.2">
      <c r="A469" s="19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</row>
    <row r="470" spans="1:16" ht="21" customHeight="1" x14ac:dyDescent="0.2">
      <c r="A470" s="19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</row>
    <row r="471" spans="1:16" ht="21" customHeight="1" x14ac:dyDescent="0.2">
      <c r="A471" s="19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</row>
    <row r="472" spans="1:16" ht="21" customHeight="1" x14ac:dyDescent="0.2">
      <c r="A472" s="19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</row>
    <row r="473" spans="1:16" ht="21" customHeight="1" x14ac:dyDescent="0.2">
      <c r="A473" s="19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</row>
    <row r="474" spans="1:16" ht="21" customHeight="1" x14ac:dyDescent="0.2">
      <c r="A474" s="19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</row>
    <row r="475" spans="1:16" ht="21" customHeight="1" x14ac:dyDescent="0.2">
      <c r="A475" s="19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</row>
    <row r="476" spans="1:16" ht="21" customHeight="1" x14ac:dyDescent="0.2">
      <c r="A476" s="19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</row>
    <row r="477" spans="1:16" ht="21" customHeight="1" x14ac:dyDescent="0.2">
      <c r="A477" s="19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</row>
    <row r="478" spans="1:16" ht="21" customHeight="1" x14ac:dyDescent="0.2">
      <c r="A478" s="19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</row>
    <row r="479" spans="1:16" ht="21" customHeight="1" x14ac:dyDescent="0.2">
      <c r="A479" s="19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</row>
    <row r="480" spans="1:16" ht="21" customHeight="1" x14ac:dyDescent="0.2">
      <c r="A480" s="19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</row>
    <row r="481" spans="1:16" ht="21" customHeight="1" x14ac:dyDescent="0.2">
      <c r="A481" s="19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</row>
    <row r="482" spans="1:16" ht="21" customHeight="1" x14ac:dyDescent="0.2">
      <c r="A482" s="19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</row>
    <row r="483" spans="1:16" ht="21" customHeight="1" x14ac:dyDescent="0.2">
      <c r="A483" s="19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</row>
    <row r="484" spans="1:16" ht="21" customHeight="1" x14ac:dyDescent="0.2">
      <c r="A484" s="19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</row>
    <row r="485" spans="1:16" ht="21" customHeight="1" x14ac:dyDescent="0.2">
      <c r="A485" s="19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</row>
    <row r="486" spans="1:16" ht="21" customHeight="1" x14ac:dyDescent="0.2">
      <c r="A486" s="19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</row>
    <row r="487" spans="1:16" ht="21" customHeight="1" x14ac:dyDescent="0.2">
      <c r="A487" s="19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</row>
    <row r="488" spans="1:16" ht="21" customHeight="1" x14ac:dyDescent="0.2">
      <c r="A488" s="19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</row>
    <row r="489" spans="1:16" ht="21" customHeight="1" x14ac:dyDescent="0.2">
      <c r="A489" s="19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</row>
    <row r="490" spans="1:16" ht="21" customHeight="1" x14ac:dyDescent="0.2">
      <c r="A490" s="19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</row>
    <row r="491" spans="1:16" ht="21" customHeight="1" x14ac:dyDescent="0.2">
      <c r="A491" s="19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</row>
    <row r="492" spans="1:16" ht="21" customHeight="1" x14ac:dyDescent="0.2">
      <c r="A492" s="19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</row>
    <row r="493" spans="1:16" ht="21" customHeight="1" x14ac:dyDescent="0.2">
      <c r="A493" s="19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</row>
    <row r="494" spans="1:16" ht="21" customHeight="1" x14ac:dyDescent="0.2">
      <c r="A494" s="19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</row>
    <row r="495" spans="1:16" ht="21" customHeight="1" x14ac:dyDescent="0.2">
      <c r="A495" s="19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</row>
    <row r="496" spans="1:16" ht="21" customHeight="1" x14ac:dyDescent="0.2">
      <c r="A496" s="19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</row>
    <row r="497" spans="1:16" ht="21" customHeight="1" x14ac:dyDescent="0.2">
      <c r="A497" s="19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</row>
    <row r="498" spans="1:16" ht="21" customHeight="1" x14ac:dyDescent="0.2">
      <c r="A498" s="19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</row>
    <row r="499" spans="1:16" ht="21" customHeight="1" x14ac:dyDescent="0.2">
      <c r="A499" s="19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</row>
    <row r="500" spans="1:16" ht="21" customHeight="1" x14ac:dyDescent="0.2">
      <c r="A500" s="19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</row>
  </sheetData>
  <mergeCells count="77">
    <mergeCell ref="I6:K6"/>
    <mergeCell ref="I7:K7"/>
    <mergeCell ref="I8:K8"/>
    <mergeCell ref="I9:K9"/>
    <mergeCell ref="I10:K10"/>
    <mergeCell ref="D20:G20"/>
    <mergeCell ref="I20:K20"/>
    <mergeCell ref="M20:O20"/>
    <mergeCell ref="D18:G18"/>
    <mergeCell ref="I18:K18"/>
    <mergeCell ref="M18:O18"/>
    <mergeCell ref="D19:G19"/>
    <mergeCell ref="I19:K19"/>
    <mergeCell ref="M19:O19"/>
    <mergeCell ref="B20:C20"/>
    <mergeCell ref="B18:C18"/>
    <mergeCell ref="B19:C19"/>
    <mergeCell ref="B10:C10"/>
    <mergeCell ref="B11:C11"/>
    <mergeCell ref="B12:C12"/>
    <mergeCell ref="B13:C13"/>
    <mergeCell ref="B14:C14"/>
    <mergeCell ref="B15:C15"/>
    <mergeCell ref="B16:C16"/>
    <mergeCell ref="A1:P1"/>
    <mergeCell ref="B2:C2"/>
    <mergeCell ref="D2:G2"/>
    <mergeCell ref="I2:K2"/>
    <mergeCell ref="B17:C17"/>
    <mergeCell ref="D11:G11"/>
    <mergeCell ref="D12:G12"/>
    <mergeCell ref="D13:G13"/>
    <mergeCell ref="D14:G14"/>
    <mergeCell ref="I14:K14"/>
    <mergeCell ref="I15:K15"/>
    <mergeCell ref="I16:K16"/>
    <mergeCell ref="D15:G15"/>
    <mergeCell ref="D16:G16"/>
    <mergeCell ref="M16:O16"/>
    <mergeCell ref="M17:O17"/>
    <mergeCell ref="B6:C6"/>
    <mergeCell ref="D6:G6"/>
    <mergeCell ref="M3:O3"/>
    <mergeCell ref="M2:O2"/>
    <mergeCell ref="M4:O4"/>
    <mergeCell ref="M5:O5"/>
    <mergeCell ref="M6:O6"/>
    <mergeCell ref="B4:C4"/>
    <mergeCell ref="D4:G4"/>
    <mergeCell ref="I4:K4"/>
    <mergeCell ref="B5:C5"/>
    <mergeCell ref="D5:G5"/>
    <mergeCell ref="B3:C3"/>
    <mergeCell ref="D3:G3"/>
    <mergeCell ref="I3:K3"/>
    <mergeCell ref="I5:K5"/>
    <mergeCell ref="M7:O7"/>
    <mergeCell ref="M8:O8"/>
    <mergeCell ref="B7:C7"/>
    <mergeCell ref="D7:G7"/>
    <mergeCell ref="B8:C8"/>
    <mergeCell ref="D8:G8"/>
    <mergeCell ref="B9:C9"/>
    <mergeCell ref="D9:G9"/>
    <mergeCell ref="D10:G10"/>
    <mergeCell ref="D17:G17"/>
    <mergeCell ref="I17:K17"/>
    <mergeCell ref="I12:K12"/>
    <mergeCell ref="I13:K13"/>
    <mergeCell ref="I11:K11"/>
    <mergeCell ref="M14:O14"/>
    <mergeCell ref="M15:O15"/>
    <mergeCell ref="M9:O9"/>
    <mergeCell ref="M10:O10"/>
    <mergeCell ref="M11:O11"/>
    <mergeCell ref="M12:O12"/>
    <mergeCell ref="M13:O13"/>
  </mergeCells>
  <conditionalFormatting sqref="D3:G5">
    <cfRule type="cellIs" dxfId="38" priority="1" operator="greaterThan">
      <formula>B3</formula>
    </cfRule>
  </conditionalFormatting>
  <conditionalFormatting sqref="B3:G19 I3:K19 M3:O19">
    <cfRule type="cellIs" dxfId="37" priority="2" operator="greaterThan">
      <formula>0</formula>
    </cfRule>
  </conditionalFormatting>
  <dataValidations count="1">
    <dataValidation type="decimal" operator="lessThanOrEqual" allowBlank="1" showInputMessage="1" showErrorMessage="1" prompt="ป้อนข้อมูลเกินจำนวนผู้เรียนแรกเข้า" sqref="D3">
      <formula1>B3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L14" sqref="L14"/>
    </sheetView>
  </sheetViews>
  <sheetFormatPr defaultColWidth="17.25" defaultRowHeight="15" customHeight="1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workbookViewId="0">
      <selection activeCell="L14" sqref="L14"/>
    </sheetView>
  </sheetViews>
  <sheetFormatPr defaultColWidth="17.25" defaultRowHeight="15" customHeight="1" x14ac:dyDescent="0.2"/>
  <cols>
    <col min="1" max="1" width="24.875" customWidth="1"/>
    <col min="2" max="2" width="7" customWidth="1"/>
    <col min="3" max="3" width="9.75" customWidth="1"/>
    <col min="4" max="4" width="9.375" customWidth="1"/>
    <col min="5" max="5" width="17.625" customWidth="1"/>
    <col min="6" max="6" width="13.25" customWidth="1"/>
    <col min="7" max="7" width="12.125" customWidth="1"/>
    <col min="8" max="8" width="5.25" customWidth="1"/>
    <col min="9" max="9" width="23" customWidth="1"/>
    <col min="10" max="10" width="5.25" customWidth="1"/>
    <col min="11" max="11" width="1.625" customWidth="1"/>
    <col min="12" max="12" width="5.375" customWidth="1"/>
    <col min="13" max="13" width="9" customWidth="1"/>
  </cols>
  <sheetData>
    <row r="1" spans="1:13" ht="21" customHeight="1" x14ac:dyDescent="0.45">
      <c r="A1" s="179" t="s">
        <v>39</v>
      </c>
      <c r="B1" s="159"/>
      <c r="C1" s="159"/>
      <c r="D1" s="159"/>
      <c r="E1" s="159"/>
      <c r="F1" s="159"/>
      <c r="G1" s="159"/>
      <c r="H1" s="159"/>
      <c r="I1" s="159"/>
      <c r="J1" s="160"/>
      <c r="K1" s="40"/>
      <c r="L1" s="40"/>
      <c r="M1" s="41"/>
    </row>
    <row r="2" spans="1:13" ht="39.75" customHeight="1" x14ac:dyDescent="0.2">
      <c r="A2" s="42" t="s">
        <v>8</v>
      </c>
      <c r="B2" s="42" t="s">
        <v>40</v>
      </c>
      <c r="C2" s="43" t="s">
        <v>41</v>
      </c>
      <c r="D2" s="36" t="s">
        <v>42</v>
      </c>
      <c r="E2" s="36" t="s">
        <v>43</v>
      </c>
      <c r="F2" s="36" t="s">
        <v>44</v>
      </c>
      <c r="G2" s="36" t="s">
        <v>45</v>
      </c>
      <c r="H2" s="42" t="s">
        <v>27</v>
      </c>
      <c r="I2" s="149" t="s">
        <v>46</v>
      </c>
      <c r="J2" s="42" t="s">
        <v>27</v>
      </c>
      <c r="K2" s="44"/>
      <c r="L2" s="44"/>
      <c r="M2" s="44"/>
    </row>
    <row r="3" spans="1:13" ht="16.5" customHeight="1" x14ac:dyDescent="0.45">
      <c r="A3" s="45" t="str">
        <f>IF(master!A5="","",master!A5)</f>
        <v>ช่างยนต์</v>
      </c>
      <c r="B3" s="46">
        <f>master!B5</f>
        <v>6</v>
      </c>
      <c r="C3" s="47">
        <f>master!I5</f>
        <v>129</v>
      </c>
      <c r="D3" s="47" t="str">
        <f t="shared" ref="D3:D20" si="0">IF(ISERROR(C3/B3),"AUTO","1"&amp;" :"&amp;ROUND(C3/B3,0))</f>
        <v>1 :22</v>
      </c>
      <c r="E3" s="48"/>
      <c r="F3" s="49">
        <f t="shared" ref="F3:F23" si="1">IF(ISERROR(E3/$B3),"AUTO",ROUND(E3/$B3*100,2))</f>
        <v>0</v>
      </c>
      <c r="G3" s="48"/>
      <c r="H3" s="49">
        <f t="shared" ref="H3:H23" si="2">IF(ISERROR(G3/$B3),"AUTO",ROUND(G3/$B3*100,2))</f>
        <v>0</v>
      </c>
      <c r="I3" s="48"/>
      <c r="J3" s="49">
        <f t="shared" ref="J3:J24" si="3">IF(ISERROR(I3/$B3),"AUTO",ROUND(I3/$B3*100,2))</f>
        <v>0</v>
      </c>
      <c r="K3" s="41"/>
      <c r="L3" s="41"/>
      <c r="M3" s="41"/>
    </row>
    <row r="4" spans="1:13" ht="16.5" customHeight="1" x14ac:dyDescent="0.45">
      <c r="A4" s="45" t="str">
        <f>IF(master!A6="","",master!A6)</f>
        <v>ช่างไฟฟ้ากำลัง</v>
      </c>
      <c r="B4" s="46">
        <f>master!B6</f>
        <v>6</v>
      </c>
      <c r="C4" s="47">
        <f>master!I6</f>
        <v>98</v>
      </c>
      <c r="D4" s="47" t="str">
        <f t="shared" si="0"/>
        <v>1 :16</v>
      </c>
      <c r="E4" s="48"/>
      <c r="F4" s="49">
        <f t="shared" si="1"/>
        <v>0</v>
      </c>
      <c r="G4" s="48"/>
      <c r="H4" s="49">
        <f t="shared" si="2"/>
        <v>0</v>
      </c>
      <c r="I4" s="48"/>
      <c r="J4" s="49">
        <f t="shared" si="3"/>
        <v>0</v>
      </c>
      <c r="K4" s="41"/>
      <c r="L4" s="41"/>
      <c r="M4" s="41"/>
    </row>
    <row r="5" spans="1:13" ht="16.5" customHeight="1" x14ac:dyDescent="0.45">
      <c r="A5" s="45" t="str">
        <f>IF(master!A7="","",master!A7)</f>
        <v>อิเล็กทรอนิกส์</v>
      </c>
      <c r="B5" s="46">
        <f>master!B7</f>
        <v>3</v>
      </c>
      <c r="C5" s="47">
        <f>master!I7</f>
        <v>21</v>
      </c>
      <c r="D5" s="47" t="str">
        <f t="shared" si="0"/>
        <v>1 :7</v>
      </c>
      <c r="E5" s="48"/>
      <c r="F5" s="49">
        <f t="shared" si="1"/>
        <v>0</v>
      </c>
      <c r="G5" s="48"/>
      <c r="H5" s="49">
        <f t="shared" si="2"/>
        <v>0</v>
      </c>
      <c r="I5" s="48"/>
      <c r="J5" s="49">
        <f t="shared" si="3"/>
        <v>0</v>
      </c>
      <c r="K5" s="41"/>
      <c r="L5" s="41"/>
      <c r="M5" s="41"/>
    </row>
    <row r="6" spans="1:13" ht="16.5" customHeight="1" x14ac:dyDescent="0.45">
      <c r="A6" s="45" t="str">
        <f>IF(master!A8="","",master!A8)</f>
        <v>การบัญชี</v>
      </c>
      <c r="B6" s="46">
        <f>master!B8</f>
        <v>5</v>
      </c>
      <c r="C6" s="47">
        <f>master!I8</f>
        <v>83</v>
      </c>
      <c r="D6" s="47" t="str">
        <f t="shared" si="0"/>
        <v>1 :17</v>
      </c>
      <c r="E6" s="48"/>
      <c r="F6" s="49">
        <f t="shared" si="1"/>
        <v>0</v>
      </c>
      <c r="G6" s="48"/>
      <c r="H6" s="49">
        <f t="shared" si="2"/>
        <v>0</v>
      </c>
      <c r="I6" s="48"/>
      <c r="J6" s="49">
        <f t="shared" si="3"/>
        <v>0</v>
      </c>
      <c r="K6" s="41"/>
      <c r="L6" s="41"/>
      <c r="M6" s="41"/>
    </row>
    <row r="7" spans="1:13" ht="16.5" customHeight="1" x14ac:dyDescent="0.45">
      <c r="A7" s="45" t="str">
        <f>IF(master!A9="","",master!A9)</f>
        <v>เทคโนโลยีสารสนเทศ</v>
      </c>
      <c r="B7" s="46">
        <f>master!B9</f>
        <v>6</v>
      </c>
      <c r="C7" s="47">
        <f>master!I9</f>
        <v>37</v>
      </c>
      <c r="D7" s="47" t="str">
        <f t="shared" si="0"/>
        <v>1 :6</v>
      </c>
      <c r="E7" s="48"/>
      <c r="F7" s="49">
        <f t="shared" si="1"/>
        <v>0</v>
      </c>
      <c r="G7" s="48"/>
      <c r="H7" s="49">
        <f t="shared" si="2"/>
        <v>0</v>
      </c>
      <c r="I7" s="48"/>
      <c r="J7" s="49">
        <f t="shared" si="3"/>
        <v>0</v>
      </c>
      <c r="K7" s="41"/>
      <c r="L7" s="41"/>
      <c r="M7" s="41"/>
    </row>
    <row r="8" spans="1:13" ht="16.5" customHeight="1" x14ac:dyDescent="0.45">
      <c r="A8" s="45" t="str">
        <f>IF(master!A10="","",master!A10)</f>
        <v>เทคนิคยานยนต์</v>
      </c>
      <c r="B8" s="46">
        <f>master!B10</f>
        <v>0</v>
      </c>
      <c r="C8" s="47">
        <f>master!I10</f>
        <v>72</v>
      </c>
      <c r="D8" s="47" t="str">
        <f t="shared" si="0"/>
        <v>AUTO</v>
      </c>
      <c r="E8" s="48"/>
      <c r="F8" s="49" t="str">
        <f t="shared" si="1"/>
        <v>AUTO</v>
      </c>
      <c r="G8" s="48"/>
      <c r="H8" s="49" t="str">
        <f t="shared" si="2"/>
        <v>AUTO</v>
      </c>
      <c r="I8" s="48"/>
      <c r="J8" s="49" t="str">
        <f t="shared" si="3"/>
        <v>AUTO</v>
      </c>
      <c r="K8" s="41"/>
      <c r="L8" s="41"/>
      <c r="M8" s="41"/>
    </row>
    <row r="9" spans="1:13" ht="16.5" customHeight="1" x14ac:dyDescent="0.45">
      <c r="A9" s="45" t="str">
        <f>IF(master!A11="","",master!A11)</f>
        <v>ติดตั้งไฟฟ้า</v>
      </c>
      <c r="B9" s="46">
        <f>master!B11</f>
        <v>0</v>
      </c>
      <c r="C9" s="47">
        <f>master!I11</f>
        <v>70</v>
      </c>
      <c r="D9" s="47" t="str">
        <f t="shared" si="0"/>
        <v>AUTO</v>
      </c>
      <c r="E9" s="48"/>
      <c r="F9" s="49" t="str">
        <f t="shared" si="1"/>
        <v>AUTO</v>
      </c>
      <c r="G9" s="48"/>
      <c r="H9" s="49" t="str">
        <f t="shared" si="2"/>
        <v>AUTO</v>
      </c>
      <c r="I9" s="48"/>
      <c r="J9" s="49" t="str">
        <f t="shared" si="3"/>
        <v>AUTO</v>
      </c>
      <c r="K9" s="41"/>
      <c r="L9" s="41"/>
      <c r="M9" s="41"/>
    </row>
    <row r="10" spans="1:13" ht="16.5" customHeight="1" x14ac:dyDescent="0.45">
      <c r="A10" s="45" t="str">
        <f>IF(master!A12="","",master!A12)</f>
        <v>การบัญชี</v>
      </c>
      <c r="B10" s="46">
        <f>master!B12</f>
        <v>0</v>
      </c>
      <c r="C10" s="47">
        <f>master!I12</f>
        <v>33</v>
      </c>
      <c r="D10" s="47" t="str">
        <f t="shared" si="0"/>
        <v>AUTO</v>
      </c>
      <c r="E10" s="48"/>
      <c r="F10" s="49" t="str">
        <f t="shared" si="1"/>
        <v>AUTO</v>
      </c>
      <c r="G10" s="48"/>
      <c r="H10" s="49" t="str">
        <f t="shared" si="2"/>
        <v>AUTO</v>
      </c>
      <c r="I10" s="48"/>
      <c r="J10" s="49" t="str">
        <f t="shared" si="3"/>
        <v>AUTO</v>
      </c>
      <c r="K10" s="41"/>
      <c r="L10" s="41"/>
      <c r="M10" s="41"/>
    </row>
    <row r="11" spans="1:13" ht="16.5" customHeight="1" x14ac:dyDescent="0.45">
      <c r="A11" s="45" t="str">
        <f>IF(master!A13="","",master!A13)</f>
        <v>เทคโนโลยีสารสนเทศ</v>
      </c>
      <c r="B11" s="46">
        <f>master!B13</f>
        <v>0</v>
      </c>
      <c r="C11" s="47">
        <f>master!I13</f>
        <v>15</v>
      </c>
      <c r="D11" s="47" t="str">
        <f t="shared" si="0"/>
        <v>AUTO</v>
      </c>
      <c r="E11" s="48"/>
      <c r="F11" s="49" t="str">
        <f t="shared" si="1"/>
        <v>AUTO</v>
      </c>
      <c r="G11" s="48"/>
      <c r="H11" s="49" t="str">
        <f t="shared" si="2"/>
        <v>AUTO</v>
      </c>
      <c r="I11" s="48"/>
      <c r="J11" s="49" t="str">
        <f t="shared" si="3"/>
        <v>AUTO</v>
      </c>
      <c r="K11" s="41"/>
      <c r="L11" s="41"/>
      <c r="M11" s="41"/>
    </row>
    <row r="12" spans="1:13" ht="16.5" customHeight="1" x14ac:dyDescent="0.45">
      <c r="A12" s="45" t="str">
        <f>IF(master!A14="","",master!A14)</f>
        <v>เทคนิคพื้นฐาน</v>
      </c>
      <c r="B12" s="46">
        <f>master!B14</f>
        <v>3</v>
      </c>
      <c r="C12" s="47">
        <f>master!I14</f>
        <v>0</v>
      </c>
      <c r="D12" s="47" t="str">
        <f t="shared" si="0"/>
        <v>1 :0</v>
      </c>
      <c r="E12" s="48"/>
      <c r="F12" s="49">
        <f t="shared" si="1"/>
        <v>0</v>
      </c>
      <c r="G12" s="48"/>
      <c r="H12" s="49">
        <f t="shared" si="2"/>
        <v>0</v>
      </c>
      <c r="I12" s="48"/>
      <c r="J12" s="49">
        <f t="shared" si="3"/>
        <v>0</v>
      </c>
      <c r="K12" s="41"/>
      <c r="L12" s="41"/>
      <c r="M12" s="41"/>
    </row>
    <row r="13" spans="1:13" ht="16.5" customHeight="1" x14ac:dyDescent="0.45">
      <c r="A13" s="45" t="str">
        <f>IF(master!A15="","",master!A15)</f>
        <v/>
      </c>
      <c r="B13" s="46">
        <f>master!B15</f>
        <v>0</v>
      </c>
      <c r="C13" s="47">
        <f>master!I15</f>
        <v>0</v>
      </c>
      <c r="D13" s="47" t="str">
        <f t="shared" si="0"/>
        <v>AUTO</v>
      </c>
      <c r="E13" s="48"/>
      <c r="F13" s="49" t="str">
        <f t="shared" si="1"/>
        <v>AUTO</v>
      </c>
      <c r="G13" s="48"/>
      <c r="H13" s="49" t="str">
        <f t="shared" si="2"/>
        <v>AUTO</v>
      </c>
      <c r="I13" s="48"/>
      <c r="J13" s="49" t="str">
        <f t="shared" si="3"/>
        <v>AUTO</v>
      </c>
      <c r="K13" s="41"/>
      <c r="L13" s="41"/>
      <c r="M13" s="41"/>
    </row>
    <row r="14" spans="1:13" ht="16.5" customHeight="1" x14ac:dyDescent="0.45">
      <c r="A14" s="45" t="str">
        <f>IF(master!A16="","",master!A16)</f>
        <v/>
      </c>
      <c r="B14" s="46">
        <f>master!B16</f>
        <v>0</v>
      </c>
      <c r="C14" s="47">
        <f>master!I16</f>
        <v>0</v>
      </c>
      <c r="D14" s="47" t="str">
        <f t="shared" si="0"/>
        <v>AUTO</v>
      </c>
      <c r="E14" s="48"/>
      <c r="F14" s="49" t="str">
        <f t="shared" si="1"/>
        <v>AUTO</v>
      </c>
      <c r="G14" s="48"/>
      <c r="H14" s="49" t="str">
        <f t="shared" si="2"/>
        <v>AUTO</v>
      </c>
      <c r="I14" s="48"/>
      <c r="J14" s="49" t="str">
        <f t="shared" si="3"/>
        <v>AUTO</v>
      </c>
      <c r="K14" s="41"/>
      <c r="L14" s="41"/>
      <c r="M14" s="41"/>
    </row>
    <row r="15" spans="1:13" ht="16.5" customHeight="1" x14ac:dyDescent="0.45">
      <c r="A15" s="45" t="str">
        <f>IF(master!A17="","",master!A17)</f>
        <v/>
      </c>
      <c r="B15" s="46">
        <f>master!B17</f>
        <v>0</v>
      </c>
      <c r="C15" s="47">
        <f>master!I17</f>
        <v>0</v>
      </c>
      <c r="D15" s="47" t="str">
        <f t="shared" si="0"/>
        <v>AUTO</v>
      </c>
      <c r="E15" s="48"/>
      <c r="F15" s="49" t="str">
        <f t="shared" si="1"/>
        <v>AUTO</v>
      </c>
      <c r="G15" s="48"/>
      <c r="H15" s="49" t="str">
        <f t="shared" si="2"/>
        <v>AUTO</v>
      </c>
      <c r="I15" s="48"/>
      <c r="J15" s="49" t="str">
        <f t="shared" si="3"/>
        <v>AUTO</v>
      </c>
      <c r="K15" s="41"/>
      <c r="L15" s="41"/>
      <c r="M15" s="41"/>
    </row>
    <row r="16" spans="1:13" ht="16.5" customHeight="1" x14ac:dyDescent="0.45">
      <c r="A16" s="45" t="str">
        <f>IF(master!A18="","",master!A18)</f>
        <v/>
      </c>
      <c r="B16" s="46">
        <f>master!B18</f>
        <v>0</v>
      </c>
      <c r="C16" s="47">
        <f>master!I18</f>
        <v>0</v>
      </c>
      <c r="D16" s="47" t="str">
        <f t="shared" si="0"/>
        <v>AUTO</v>
      </c>
      <c r="E16" s="48"/>
      <c r="F16" s="49" t="str">
        <f t="shared" si="1"/>
        <v>AUTO</v>
      </c>
      <c r="G16" s="48"/>
      <c r="H16" s="49" t="str">
        <f t="shared" si="2"/>
        <v>AUTO</v>
      </c>
      <c r="I16" s="48"/>
      <c r="J16" s="49" t="str">
        <f t="shared" si="3"/>
        <v>AUTO</v>
      </c>
      <c r="K16" s="41"/>
      <c r="L16" s="41"/>
      <c r="M16" s="41"/>
    </row>
    <row r="17" spans="1:13" ht="16.5" customHeight="1" x14ac:dyDescent="0.45">
      <c r="A17" s="45" t="str">
        <f>IF(master!A19="","",master!A19)</f>
        <v/>
      </c>
      <c r="B17" s="46">
        <f>master!B19</f>
        <v>0</v>
      </c>
      <c r="C17" s="47">
        <f>master!I19</f>
        <v>0</v>
      </c>
      <c r="D17" s="47" t="str">
        <f t="shared" si="0"/>
        <v>AUTO</v>
      </c>
      <c r="E17" s="48"/>
      <c r="F17" s="49" t="str">
        <f t="shared" si="1"/>
        <v>AUTO</v>
      </c>
      <c r="G17" s="48"/>
      <c r="H17" s="49" t="str">
        <f t="shared" si="2"/>
        <v>AUTO</v>
      </c>
      <c r="I17" s="48"/>
      <c r="J17" s="49" t="str">
        <f t="shared" si="3"/>
        <v>AUTO</v>
      </c>
      <c r="K17" s="41"/>
      <c r="L17" s="41"/>
      <c r="M17" s="41"/>
    </row>
    <row r="18" spans="1:13" ht="16.5" customHeight="1" x14ac:dyDescent="0.45">
      <c r="A18" s="45" t="str">
        <f>IF(master!A20="","",master!A20)</f>
        <v/>
      </c>
      <c r="B18" s="46">
        <f>master!B20</f>
        <v>0</v>
      </c>
      <c r="C18" s="47">
        <f>master!I20</f>
        <v>0</v>
      </c>
      <c r="D18" s="47" t="str">
        <f t="shared" si="0"/>
        <v>AUTO</v>
      </c>
      <c r="E18" s="48"/>
      <c r="F18" s="49" t="str">
        <f t="shared" si="1"/>
        <v>AUTO</v>
      </c>
      <c r="G18" s="48"/>
      <c r="H18" s="49" t="str">
        <f t="shared" si="2"/>
        <v>AUTO</v>
      </c>
      <c r="I18" s="48"/>
      <c r="J18" s="49" t="str">
        <f t="shared" si="3"/>
        <v>AUTO</v>
      </c>
      <c r="K18" s="41"/>
      <c r="L18" s="41"/>
      <c r="M18" s="41"/>
    </row>
    <row r="19" spans="1:13" ht="16.5" customHeight="1" x14ac:dyDescent="0.45">
      <c r="A19" s="45" t="str">
        <f>IF(master!A22="","",master!A22)</f>
        <v/>
      </c>
      <c r="B19" s="46">
        <f>master!B21</f>
        <v>0</v>
      </c>
      <c r="C19" s="47">
        <f>master!I21</f>
        <v>0</v>
      </c>
      <c r="D19" s="47" t="str">
        <f t="shared" si="0"/>
        <v>AUTO</v>
      </c>
      <c r="E19" s="48"/>
      <c r="F19" s="49" t="str">
        <f t="shared" si="1"/>
        <v>AUTO</v>
      </c>
      <c r="G19" s="48"/>
      <c r="H19" s="49" t="str">
        <f t="shared" si="2"/>
        <v>AUTO</v>
      </c>
      <c r="I19" s="48"/>
      <c r="J19" s="49" t="str">
        <f t="shared" si="3"/>
        <v>AUTO</v>
      </c>
      <c r="K19" s="41"/>
      <c r="L19" s="41"/>
      <c r="M19" s="41"/>
    </row>
    <row r="20" spans="1:13" ht="16.5" customHeight="1" x14ac:dyDescent="0.45">
      <c r="A20" s="45"/>
      <c r="B20" s="46">
        <f>master!B22</f>
        <v>0</v>
      </c>
      <c r="C20" s="47">
        <f>master!I22</f>
        <v>0</v>
      </c>
      <c r="D20" s="47" t="str">
        <f t="shared" si="0"/>
        <v>AUTO</v>
      </c>
      <c r="E20" s="48"/>
      <c r="F20" s="49" t="str">
        <f t="shared" si="1"/>
        <v>AUTO</v>
      </c>
      <c r="G20" s="48"/>
      <c r="H20" s="49" t="str">
        <f t="shared" si="2"/>
        <v>AUTO</v>
      </c>
      <c r="I20" s="48"/>
      <c r="J20" s="49" t="str">
        <f t="shared" si="3"/>
        <v>AUTO</v>
      </c>
      <c r="K20" s="41"/>
      <c r="L20" s="41"/>
      <c r="M20" s="41"/>
    </row>
    <row r="21" spans="1:13" ht="16.5" customHeight="1" x14ac:dyDescent="0.45">
      <c r="A21" s="50" t="s">
        <v>47</v>
      </c>
      <c r="B21" s="46">
        <f t="shared" ref="B21:C21" si="4">SUM(B3:B20)</f>
        <v>29</v>
      </c>
      <c r="C21" s="46">
        <f t="shared" si="4"/>
        <v>558</v>
      </c>
      <c r="D21" s="47" t="str">
        <f>IF(ISERROR(C21/B21),"AUTO","1"&amp;":"&amp;ROUND(C21/B21,0))</f>
        <v>1:19</v>
      </c>
      <c r="E21" s="46">
        <f>SUM(E3:E20)</f>
        <v>0</v>
      </c>
      <c r="F21" s="49">
        <f t="shared" si="1"/>
        <v>0</v>
      </c>
      <c r="G21" s="46">
        <f>SUM(G3:G20)</f>
        <v>0</v>
      </c>
      <c r="H21" s="49">
        <f t="shared" si="2"/>
        <v>0</v>
      </c>
      <c r="I21" s="46">
        <f>SUM(I3:I20)</f>
        <v>0</v>
      </c>
      <c r="J21" s="49">
        <f t="shared" si="3"/>
        <v>0</v>
      </c>
      <c r="K21" s="41"/>
      <c r="L21" s="41"/>
      <c r="M21" s="41"/>
    </row>
    <row r="22" spans="1:13" ht="16.5" customHeight="1" x14ac:dyDescent="0.45">
      <c r="A22" s="45" t="s">
        <v>19</v>
      </c>
      <c r="B22" s="46" t="str">
        <f>master!C25</f>
        <v>คน</v>
      </c>
      <c r="C22" s="51"/>
      <c r="D22" s="47" t="str">
        <f>IF(ISERROR(C21/B22),"AUTO","1"&amp;":"&amp;ROUND(C21/B22,0))</f>
        <v>AUTO</v>
      </c>
      <c r="E22" s="48"/>
      <c r="F22" s="49" t="str">
        <f t="shared" si="1"/>
        <v>AUTO</v>
      </c>
      <c r="G22" s="52"/>
      <c r="H22" s="49" t="str">
        <f t="shared" si="2"/>
        <v>AUTO</v>
      </c>
      <c r="I22" s="52"/>
      <c r="J22" s="49" t="str">
        <f t="shared" si="3"/>
        <v>AUTO</v>
      </c>
      <c r="K22" s="41"/>
      <c r="L22" s="41"/>
      <c r="M22" s="41"/>
    </row>
    <row r="23" spans="1:13" ht="16.5" customHeight="1" x14ac:dyDescent="0.45">
      <c r="A23" s="50" t="s">
        <v>13</v>
      </c>
      <c r="B23" s="46" t="e">
        <f>B21+B22</f>
        <v>#VALUE!</v>
      </c>
      <c r="C23" s="51"/>
      <c r="D23" s="47" t="str">
        <f>IF(ISERROR(C26/B23),"AUTO","1"&amp;":"&amp;ROUND(C26/B23,0))</f>
        <v>AUTO</v>
      </c>
      <c r="E23" s="53">
        <f>E21+E22</f>
        <v>0</v>
      </c>
      <c r="F23" s="49" t="str">
        <f t="shared" si="1"/>
        <v>AUTO</v>
      </c>
      <c r="G23" s="53">
        <f>G21+G22</f>
        <v>0</v>
      </c>
      <c r="H23" s="49" t="str">
        <f t="shared" si="2"/>
        <v>AUTO</v>
      </c>
      <c r="I23" s="53">
        <f>I21+I22</f>
        <v>0</v>
      </c>
      <c r="J23" s="49" t="str">
        <f t="shared" si="3"/>
        <v>AUTO</v>
      </c>
      <c r="K23" s="41"/>
      <c r="L23" s="41"/>
      <c r="M23" s="41"/>
    </row>
    <row r="24" spans="1:13" ht="16.5" customHeight="1" x14ac:dyDescent="0.45">
      <c r="A24" s="45" t="s">
        <v>21</v>
      </c>
      <c r="B24" s="46" t="str">
        <f>master!C26</f>
        <v>คน</v>
      </c>
      <c r="C24" s="51"/>
      <c r="D24" s="51"/>
      <c r="E24" s="51"/>
      <c r="F24" s="51"/>
      <c r="G24" s="54"/>
      <c r="H24" s="51"/>
      <c r="I24" s="52"/>
      <c r="J24" s="47" t="str">
        <f t="shared" si="3"/>
        <v>AUTO</v>
      </c>
      <c r="K24" s="41"/>
      <c r="L24" s="41"/>
      <c r="M24" s="41"/>
    </row>
    <row r="25" spans="1:13" ht="16.5" customHeight="1" x14ac:dyDescent="0.45">
      <c r="A25" s="45" t="s">
        <v>48</v>
      </c>
      <c r="B25" s="55" t="str">
        <f>IF(ISERROR(B23/B24=0),"AUTO",ROUND(B24/B23*100,0))</f>
        <v>AUTO</v>
      </c>
      <c r="C25" s="51"/>
      <c r="D25" s="51"/>
      <c r="E25" s="51"/>
      <c r="F25" s="51"/>
      <c r="G25" s="54"/>
      <c r="H25" s="51"/>
      <c r="I25" s="54"/>
      <c r="J25" s="56"/>
      <c r="K25" s="41"/>
      <c r="L25" s="41"/>
      <c r="M25" s="41"/>
    </row>
    <row r="26" spans="1:13" ht="16.5" customHeight="1" x14ac:dyDescent="0.45">
      <c r="A26" s="57" t="s">
        <v>10</v>
      </c>
      <c r="B26" s="46" t="e">
        <f>B23+B24</f>
        <v>#VALUE!</v>
      </c>
      <c r="C26" s="46">
        <f>C21</f>
        <v>558</v>
      </c>
      <c r="D26" s="58" t="str">
        <f t="shared" ref="D26:G26" si="5">D23</f>
        <v>AUTO</v>
      </c>
      <c r="E26" s="46">
        <f t="shared" si="5"/>
        <v>0</v>
      </c>
      <c r="F26" s="59" t="str">
        <f t="shared" si="5"/>
        <v>AUTO</v>
      </c>
      <c r="G26" s="46">
        <f t="shared" si="5"/>
        <v>0</v>
      </c>
      <c r="H26" s="59" t="str">
        <f>IF(ISERROR(G26/$B23),"AUTO",ROUND(G26/$B23*100,2))</f>
        <v>AUTO</v>
      </c>
      <c r="I26" s="46">
        <f>I23+I24</f>
        <v>0</v>
      </c>
      <c r="J26" s="59" t="str">
        <f>IF(ISERROR(I26/$B26),"AUTO",ROUND(I26/$B26*100,2))</f>
        <v>AUTO</v>
      </c>
      <c r="K26" s="41"/>
      <c r="L26" s="41"/>
      <c r="M26" s="41"/>
    </row>
    <row r="27" spans="1:13" ht="21" hidden="1" customHeight="1" x14ac:dyDescent="0.45">
      <c r="A27" s="57"/>
      <c r="B27" s="50"/>
      <c r="C27" s="50"/>
      <c r="D27" s="57">
        <f>IF(RIGHT(D23,2)&lt;=30,1,0)</f>
        <v>0</v>
      </c>
      <c r="E27" s="60"/>
      <c r="F27" s="60">
        <f>IF(F26=100,1,0)</f>
        <v>0</v>
      </c>
      <c r="G27" s="50"/>
      <c r="H27" s="57">
        <f>IF(H26&gt;=75,1,0)</f>
        <v>1</v>
      </c>
      <c r="I27" s="57">
        <f>IF(B25&lt;=10,1,0)</f>
        <v>0</v>
      </c>
      <c r="J27" s="57">
        <f>IF(J26&gt;=5,1,0)</f>
        <v>1</v>
      </c>
      <c r="K27" s="41">
        <f>SUM(D27:J27)</f>
        <v>2</v>
      </c>
      <c r="L27" s="41"/>
      <c r="M27" s="41"/>
    </row>
    <row r="28" spans="1:13" ht="21" customHeight="1" x14ac:dyDescent="0.45">
      <c r="A28" s="61"/>
      <c r="B28" s="152"/>
      <c r="C28" s="62"/>
      <c r="D28" s="62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21" customHeight="1" x14ac:dyDescent="0.45">
      <c r="A29" s="61"/>
      <c r="B29" s="152"/>
      <c r="C29" s="62"/>
      <c r="D29" s="62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21" customHeight="1" x14ac:dyDescent="0.45">
      <c r="A30" s="63"/>
      <c r="B30" s="152"/>
      <c r="C30" s="62"/>
      <c r="D30" s="62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21" customHeight="1" x14ac:dyDescent="0.45">
      <c r="A31" s="41"/>
      <c r="B31" s="152"/>
      <c r="C31" s="62"/>
      <c r="D31" s="62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21" customHeight="1" x14ac:dyDescent="0.45">
      <c r="A32" s="41"/>
      <c r="B32" s="152"/>
      <c r="C32" s="62"/>
      <c r="D32" s="62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21" customHeight="1" x14ac:dyDescent="0.45">
      <c r="A33" s="41"/>
      <c r="B33" s="152"/>
      <c r="C33" s="62"/>
      <c r="D33" s="62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21" customHeight="1" x14ac:dyDescent="0.45">
      <c r="A34" s="41"/>
      <c r="B34" s="152"/>
      <c r="C34" s="62"/>
      <c r="D34" s="62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21" customHeight="1" x14ac:dyDescent="0.45">
      <c r="A35" s="41"/>
      <c r="B35" s="152"/>
      <c r="C35" s="62"/>
      <c r="D35" s="62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21" customHeight="1" x14ac:dyDescent="0.45">
      <c r="A36" s="41"/>
      <c r="B36" s="152"/>
      <c r="C36" s="62"/>
      <c r="D36" s="62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21" customHeight="1" x14ac:dyDescent="0.45">
      <c r="A37" s="41"/>
      <c r="B37" s="152"/>
      <c r="C37" s="62"/>
      <c r="D37" s="62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21" customHeight="1" x14ac:dyDescent="0.45">
      <c r="A38" s="41"/>
      <c r="B38" s="152"/>
      <c r="C38" s="62"/>
      <c r="D38" s="62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21" customHeight="1" x14ac:dyDescent="0.45">
      <c r="A39" s="41"/>
      <c r="B39" s="152"/>
      <c r="C39" s="62"/>
      <c r="D39" s="62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21" customHeight="1" x14ac:dyDescent="0.45">
      <c r="A40" s="41"/>
      <c r="B40" s="152"/>
      <c r="C40" s="62"/>
      <c r="D40" s="62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21" customHeight="1" x14ac:dyDescent="0.45">
      <c r="A41" s="41"/>
      <c r="B41" s="152"/>
      <c r="C41" s="62"/>
      <c r="D41" s="62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21" customHeight="1" x14ac:dyDescent="0.45">
      <c r="A42" s="41"/>
      <c r="B42" s="152"/>
      <c r="C42" s="62"/>
      <c r="D42" s="62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21" customHeight="1" x14ac:dyDescent="0.45">
      <c r="A43" s="41"/>
      <c r="B43" s="152"/>
      <c r="C43" s="62"/>
      <c r="D43" s="62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21" customHeight="1" x14ac:dyDescent="0.45">
      <c r="A44" s="41"/>
      <c r="B44" s="152"/>
      <c r="C44" s="62"/>
      <c r="D44" s="62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21" customHeight="1" x14ac:dyDescent="0.45">
      <c r="A45" s="41"/>
      <c r="B45" s="152"/>
      <c r="C45" s="62"/>
      <c r="D45" s="62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21" customHeight="1" x14ac:dyDescent="0.45">
      <c r="A46" s="41"/>
      <c r="B46" s="152"/>
      <c r="C46" s="62"/>
      <c r="D46" s="62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1" customHeight="1" x14ac:dyDescent="0.45">
      <c r="A47" s="41"/>
      <c r="B47" s="152"/>
      <c r="C47" s="62"/>
      <c r="D47" s="62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21" customHeight="1" x14ac:dyDescent="0.45">
      <c r="A48" s="41"/>
      <c r="B48" s="152"/>
      <c r="C48" s="62"/>
      <c r="D48" s="62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21" customHeight="1" x14ac:dyDescent="0.45">
      <c r="A49" s="41"/>
      <c r="B49" s="152"/>
      <c r="C49" s="62"/>
      <c r="D49" s="62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21" customHeight="1" x14ac:dyDescent="0.45">
      <c r="A50" s="41"/>
      <c r="B50" s="152"/>
      <c r="C50" s="62"/>
      <c r="D50" s="62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21" customHeight="1" x14ac:dyDescent="0.45">
      <c r="A51" s="41"/>
      <c r="B51" s="152"/>
      <c r="C51" s="62"/>
      <c r="D51" s="62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21" customHeight="1" x14ac:dyDescent="0.45">
      <c r="A52" s="41"/>
      <c r="B52" s="152"/>
      <c r="C52" s="62"/>
      <c r="D52" s="62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21" customHeight="1" x14ac:dyDescent="0.45">
      <c r="A53" s="41"/>
      <c r="B53" s="152"/>
      <c r="C53" s="62"/>
      <c r="D53" s="62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21" customHeight="1" x14ac:dyDescent="0.45">
      <c r="A54" s="41"/>
      <c r="B54" s="152"/>
      <c r="C54" s="62"/>
      <c r="D54" s="62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21" customHeight="1" x14ac:dyDescent="0.45">
      <c r="A55" s="41"/>
      <c r="B55" s="152"/>
      <c r="C55" s="62"/>
      <c r="D55" s="62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21" customHeight="1" x14ac:dyDescent="0.45">
      <c r="A56" s="41"/>
      <c r="B56" s="152"/>
      <c r="C56" s="62"/>
      <c r="D56" s="62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21" customHeight="1" x14ac:dyDescent="0.45">
      <c r="A57" s="41"/>
      <c r="B57" s="152"/>
      <c r="C57" s="62"/>
      <c r="D57" s="62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1" customHeight="1" x14ac:dyDescent="0.45">
      <c r="A58" s="41"/>
      <c r="B58" s="152"/>
      <c r="C58" s="62"/>
      <c r="D58" s="62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21" customHeight="1" x14ac:dyDescent="0.45">
      <c r="A59" s="41"/>
      <c r="B59" s="152"/>
      <c r="C59" s="62"/>
      <c r="D59" s="62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21" customHeight="1" x14ac:dyDescent="0.45">
      <c r="A60" s="41"/>
      <c r="B60" s="152"/>
      <c r="C60" s="62"/>
      <c r="D60" s="62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21" customHeight="1" x14ac:dyDescent="0.45">
      <c r="A61" s="41"/>
      <c r="B61" s="152"/>
      <c r="C61" s="62"/>
      <c r="D61" s="62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21" customHeight="1" x14ac:dyDescent="0.45">
      <c r="A62" s="41"/>
      <c r="B62" s="152"/>
      <c r="C62" s="62"/>
      <c r="D62" s="62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21" customHeight="1" x14ac:dyDescent="0.45">
      <c r="A63" s="41"/>
      <c r="B63" s="152"/>
      <c r="C63" s="62"/>
      <c r="D63" s="62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21" customHeight="1" x14ac:dyDescent="0.45">
      <c r="A64" s="41"/>
      <c r="B64" s="152"/>
      <c r="C64" s="62"/>
      <c r="D64" s="62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21" customHeight="1" x14ac:dyDescent="0.45">
      <c r="A65" s="41"/>
      <c r="B65" s="152"/>
      <c r="C65" s="62"/>
      <c r="D65" s="62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21" customHeight="1" x14ac:dyDescent="0.45">
      <c r="A66" s="41"/>
      <c r="B66" s="152"/>
      <c r="C66" s="62"/>
      <c r="D66" s="62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1" customHeight="1" x14ac:dyDescent="0.45">
      <c r="A67" s="41"/>
      <c r="B67" s="152"/>
      <c r="C67" s="62"/>
      <c r="D67" s="62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21" customHeight="1" x14ac:dyDescent="0.45">
      <c r="A68" s="41"/>
      <c r="B68" s="152"/>
      <c r="C68" s="62"/>
      <c r="D68" s="62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21" customHeight="1" x14ac:dyDescent="0.45">
      <c r="A69" s="41"/>
      <c r="B69" s="152"/>
      <c r="C69" s="62"/>
      <c r="D69" s="62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21" customHeight="1" x14ac:dyDescent="0.45">
      <c r="A70" s="41"/>
      <c r="B70" s="152"/>
      <c r="C70" s="62"/>
      <c r="D70" s="62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21" customHeight="1" x14ac:dyDescent="0.45">
      <c r="A71" s="41"/>
      <c r="B71" s="152"/>
      <c r="C71" s="62"/>
      <c r="D71" s="62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21" customHeight="1" x14ac:dyDescent="0.45">
      <c r="A72" s="41"/>
      <c r="B72" s="152"/>
      <c r="C72" s="62"/>
      <c r="D72" s="62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21" customHeight="1" x14ac:dyDescent="0.45">
      <c r="A73" s="41"/>
      <c r="B73" s="152"/>
      <c r="C73" s="62"/>
      <c r="D73" s="62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21" customHeight="1" x14ac:dyDescent="0.45">
      <c r="A74" s="41"/>
      <c r="B74" s="152"/>
      <c r="C74" s="62"/>
      <c r="D74" s="62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21" customHeight="1" x14ac:dyDescent="0.45">
      <c r="A75" s="41"/>
      <c r="B75" s="152"/>
      <c r="C75" s="62"/>
      <c r="D75" s="62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21" customHeight="1" x14ac:dyDescent="0.45">
      <c r="A76" s="41"/>
      <c r="B76" s="152"/>
      <c r="C76" s="62"/>
      <c r="D76" s="62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21" customHeight="1" x14ac:dyDescent="0.45">
      <c r="A77" s="41"/>
      <c r="B77" s="152"/>
      <c r="C77" s="62"/>
      <c r="D77" s="62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21" customHeight="1" x14ac:dyDescent="0.45">
      <c r="A78" s="41"/>
      <c r="B78" s="152"/>
      <c r="C78" s="62"/>
      <c r="D78" s="62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21" customHeight="1" x14ac:dyDescent="0.45">
      <c r="A79" s="41"/>
      <c r="B79" s="152"/>
      <c r="C79" s="62"/>
      <c r="D79" s="62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21" customHeight="1" x14ac:dyDescent="0.45">
      <c r="A80" s="41"/>
      <c r="B80" s="152"/>
      <c r="C80" s="62"/>
      <c r="D80" s="62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21" customHeight="1" x14ac:dyDescent="0.45">
      <c r="A81" s="41"/>
      <c r="B81" s="152"/>
      <c r="C81" s="62"/>
      <c r="D81" s="62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21" customHeight="1" x14ac:dyDescent="0.45">
      <c r="A82" s="41"/>
      <c r="B82" s="152"/>
      <c r="C82" s="62"/>
      <c r="D82" s="62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21" customHeight="1" x14ac:dyDescent="0.45">
      <c r="A83" s="41"/>
      <c r="B83" s="152"/>
      <c r="C83" s="62"/>
      <c r="D83" s="62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21" customHeight="1" x14ac:dyDescent="0.45">
      <c r="A84" s="41"/>
      <c r="B84" s="152"/>
      <c r="C84" s="62"/>
      <c r="D84" s="62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21" customHeight="1" x14ac:dyDescent="0.45">
      <c r="A85" s="41"/>
      <c r="B85" s="152"/>
      <c r="C85" s="62"/>
      <c r="D85" s="62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21" customHeight="1" x14ac:dyDescent="0.45">
      <c r="A86" s="41"/>
      <c r="B86" s="152"/>
      <c r="C86" s="62"/>
      <c r="D86" s="62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21" customHeight="1" x14ac:dyDescent="0.45">
      <c r="A87" s="41"/>
      <c r="B87" s="152"/>
      <c r="C87" s="62"/>
      <c r="D87" s="62"/>
      <c r="E87" s="41"/>
      <c r="F87" s="41"/>
      <c r="G87" s="41"/>
      <c r="H87" s="41"/>
      <c r="I87" s="41"/>
      <c r="J87" s="41"/>
      <c r="K87" s="41"/>
      <c r="L87" s="41"/>
      <c r="M87" s="41"/>
    </row>
    <row r="88" spans="1:13" ht="21" customHeight="1" x14ac:dyDescent="0.45">
      <c r="A88" s="41"/>
      <c r="B88" s="152"/>
      <c r="C88" s="62"/>
      <c r="D88" s="62"/>
      <c r="E88" s="41"/>
      <c r="F88" s="41"/>
      <c r="G88" s="41"/>
      <c r="H88" s="41"/>
      <c r="I88" s="41"/>
      <c r="J88" s="41"/>
      <c r="K88" s="41"/>
      <c r="L88" s="41"/>
      <c r="M88" s="41"/>
    </row>
    <row r="89" spans="1:13" ht="21" customHeight="1" x14ac:dyDescent="0.45">
      <c r="A89" s="41"/>
      <c r="B89" s="152"/>
      <c r="C89" s="62"/>
      <c r="D89" s="62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21" customHeight="1" x14ac:dyDescent="0.45">
      <c r="A90" s="41"/>
      <c r="B90" s="152"/>
      <c r="C90" s="62"/>
      <c r="D90" s="62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21" customHeight="1" x14ac:dyDescent="0.45">
      <c r="A91" s="41"/>
      <c r="B91" s="152"/>
      <c r="C91" s="62"/>
      <c r="D91" s="62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21" customHeight="1" x14ac:dyDescent="0.45">
      <c r="A92" s="41"/>
      <c r="B92" s="152"/>
      <c r="C92" s="62"/>
      <c r="D92" s="62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21" customHeight="1" x14ac:dyDescent="0.45">
      <c r="A93" s="41"/>
      <c r="B93" s="152"/>
      <c r="C93" s="62"/>
      <c r="D93" s="62"/>
      <c r="E93" s="41"/>
      <c r="F93" s="41"/>
      <c r="G93" s="41"/>
      <c r="H93" s="41"/>
      <c r="I93" s="41"/>
      <c r="J93" s="41"/>
      <c r="K93" s="41"/>
      <c r="L93" s="41"/>
      <c r="M93" s="41"/>
    </row>
    <row r="94" spans="1:13" ht="21" customHeight="1" x14ac:dyDescent="0.45">
      <c r="A94" s="41"/>
      <c r="B94" s="152"/>
      <c r="C94" s="62"/>
      <c r="D94" s="62"/>
      <c r="E94" s="41"/>
      <c r="F94" s="41"/>
      <c r="G94" s="41"/>
      <c r="H94" s="41"/>
      <c r="I94" s="41"/>
      <c r="J94" s="41"/>
      <c r="K94" s="41"/>
      <c r="L94" s="41"/>
      <c r="M94" s="41"/>
    </row>
    <row r="95" spans="1:13" ht="21" customHeight="1" x14ac:dyDescent="0.45">
      <c r="A95" s="41"/>
      <c r="B95" s="152"/>
      <c r="C95" s="62"/>
      <c r="D95" s="62"/>
      <c r="E95" s="41"/>
      <c r="F95" s="41"/>
      <c r="G95" s="41"/>
      <c r="H95" s="41"/>
      <c r="I95" s="41"/>
      <c r="J95" s="41"/>
      <c r="K95" s="41"/>
      <c r="L95" s="41"/>
      <c r="M95" s="41"/>
    </row>
    <row r="96" spans="1:13" ht="21" customHeight="1" x14ac:dyDescent="0.45">
      <c r="A96" s="41"/>
      <c r="B96" s="152"/>
      <c r="C96" s="62"/>
      <c r="D96" s="62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21" customHeight="1" x14ac:dyDescent="0.45">
      <c r="A97" s="41"/>
      <c r="B97" s="152"/>
      <c r="C97" s="62"/>
      <c r="D97" s="62"/>
      <c r="E97" s="41"/>
      <c r="F97" s="41"/>
      <c r="G97" s="41"/>
      <c r="H97" s="41"/>
      <c r="I97" s="41"/>
      <c r="J97" s="41"/>
      <c r="K97" s="41"/>
      <c r="L97" s="41"/>
      <c r="M97" s="41"/>
    </row>
    <row r="98" spans="1:13" ht="21" customHeight="1" x14ac:dyDescent="0.45">
      <c r="A98" s="41"/>
      <c r="B98" s="152"/>
      <c r="C98" s="62"/>
      <c r="D98" s="62"/>
      <c r="E98" s="41"/>
      <c r="F98" s="41"/>
      <c r="G98" s="41"/>
      <c r="H98" s="41"/>
      <c r="I98" s="41"/>
      <c r="J98" s="41"/>
      <c r="K98" s="41"/>
      <c r="L98" s="41"/>
      <c r="M98" s="41"/>
    </row>
    <row r="99" spans="1:13" ht="21" customHeight="1" x14ac:dyDescent="0.45">
      <c r="A99" s="41"/>
      <c r="B99" s="152"/>
      <c r="C99" s="62"/>
      <c r="D99" s="62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21" customHeight="1" x14ac:dyDescent="0.45">
      <c r="A100" s="41"/>
      <c r="B100" s="152"/>
      <c r="C100" s="62"/>
      <c r="D100" s="62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ht="21" customHeight="1" x14ac:dyDescent="0.45">
      <c r="A101" s="41"/>
      <c r="B101" s="152"/>
      <c r="C101" s="62"/>
      <c r="D101" s="62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21" customHeight="1" x14ac:dyDescent="0.45">
      <c r="A102" s="41"/>
      <c r="B102" s="152"/>
      <c r="C102" s="62"/>
      <c r="D102" s="62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21" customHeight="1" x14ac:dyDescent="0.45">
      <c r="A103" s="41"/>
      <c r="B103" s="152"/>
      <c r="C103" s="62"/>
      <c r="D103" s="62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ht="21" customHeight="1" x14ac:dyDescent="0.45">
      <c r="A104" s="41"/>
      <c r="B104" s="152"/>
      <c r="C104" s="62"/>
      <c r="D104" s="62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21" customHeight="1" x14ac:dyDescent="0.45">
      <c r="A105" s="41"/>
      <c r="B105" s="152"/>
      <c r="C105" s="62"/>
      <c r="D105" s="62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21" customHeight="1" x14ac:dyDescent="0.45">
      <c r="A106" s="41"/>
      <c r="B106" s="152"/>
      <c r="C106" s="62"/>
      <c r="D106" s="62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21" customHeight="1" x14ac:dyDescent="0.45">
      <c r="A107" s="41"/>
      <c r="B107" s="152"/>
      <c r="C107" s="62"/>
      <c r="D107" s="62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21" customHeight="1" x14ac:dyDescent="0.45">
      <c r="A108" s="41"/>
      <c r="B108" s="152"/>
      <c r="C108" s="62"/>
      <c r="D108" s="62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21" customHeight="1" x14ac:dyDescent="0.45">
      <c r="A109" s="41"/>
      <c r="B109" s="152"/>
      <c r="C109" s="62"/>
      <c r="D109" s="62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21" customHeight="1" x14ac:dyDescent="0.45">
      <c r="A110" s="41"/>
      <c r="B110" s="152"/>
      <c r="C110" s="62"/>
      <c r="D110" s="62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21" customHeight="1" x14ac:dyDescent="0.45">
      <c r="A111" s="41"/>
      <c r="B111" s="152"/>
      <c r="C111" s="62"/>
      <c r="D111" s="62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21" customHeight="1" x14ac:dyDescent="0.45">
      <c r="A112" s="41"/>
      <c r="B112" s="152"/>
      <c r="C112" s="62"/>
      <c r="D112" s="62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21" customHeight="1" x14ac:dyDescent="0.45">
      <c r="A113" s="41"/>
      <c r="B113" s="152"/>
      <c r="C113" s="62"/>
      <c r="D113" s="62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21" customHeight="1" x14ac:dyDescent="0.45">
      <c r="A114" s="41"/>
      <c r="B114" s="152"/>
      <c r="C114" s="62"/>
      <c r="D114" s="62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21" customHeight="1" x14ac:dyDescent="0.45">
      <c r="A115" s="41"/>
      <c r="B115" s="152"/>
      <c r="C115" s="62"/>
      <c r="D115" s="62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21" customHeight="1" x14ac:dyDescent="0.45">
      <c r="A116" s="41"/>
      <c r="B116" s="152"/>
      <c r="C116" s="62"/>
      <c r="D116" s="62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21" customHeight="1" x14ac:dyDescent="0.45">
      <c r="A117" s="41"/>
      <c r="B117" s="152"/>
      <c r="C117" s="62"/>
      <c r="D117" s="62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21" customHeight="1" x14ac:dyDescent="0.45">
      <c r="A118" s="41"/>
      <c r="B118" s="152"/>
      <c r="C118" s="62"/>
      <c r="D118" s="62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21" customHeight="1" x14ac:dyDescent="0.45">
      <c r="A119" s="41"/>
      <c r="B119" s="152"/>
      <c r="C119" s="62"/>
      <c r="D119" s="62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21" customHeight="1" x14ac:dyDescent="0.45">
      <c r="A120" s="41"/>
      <c r="B120" s="152"/>
      <c r="C120" s="62"/>
      <c r="D120" s="62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21" customHeight="1" x14ac:dyDescent="0.45">
      <c r="A121" s="41"/>
      <c r="B121" s="152"/>
      <c r="C121" s="62"/>
      <c r="D121" s="62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21" customHeight="1" x14ac:dyDescent="0.45">
      <c r="A122" s="41"/>
      <c r="B122" s="152"/>
      <c r="C122" s="62"/>
      <c r="D122" s="62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21" customHeight="1" x14ac:dyDescent="0.45">
      <c r="A123" s="41"/>
      <c r="B123" s="152"/>
      <c r="C123" s="62"/>
      <c r="D123" s="62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21" customHeight="1" x14ac:dyDescent="0.45">
      <c r="A124" s="41"/>
      <c r="B124" s="152"/>
      <c r="C124" s="62"/>
      <c r="D124" s="62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21" customHeight="1" x14ac:dyDescent="0.45">
      <c r="A125" s="41"/>
      <c r="B125" s="152"/>
      <c r="C125" s="62"/>
      <c r="D125" s="62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21" customHeight="1" x14ac:dyDescent="0.45">
      <c r="A126" s="41"/>
      <c r="B126" s="152"/>
      <c r="C126" s="62"/>
      <c r="D126" s="62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1" customHeight="1" x14ac:dyDescent="0.45">
      <c r="A127" s="41"/>
      <c r="B127" s="152"/>
      <c r="C127" s="62"/>
      <c r="D127" s="62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21" customHeight="1" x14ac:dyDescent="0.45">
      <c r="A128" s="41"/>
      <c r="B128" s="152"/>
      <c r="C128" s="62"/>
      <c r="D128" s="62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21" customHeight="1" x14ac:dyDescent="0.45">
      <c r="A129" s="41"/>
      <c r="B129" s="152"/>
      <c r="C129" s="62"/>
      <c r="D129" s="62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21" customHeight="1" x14ac:dyDescent="0.45">
      <c r="A130" s="41"/>
      <c r="B130" s="152"/>
      <c r="C130" s="62"/>
      <c r="D130" s="62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21" customHeight="1" x14ac:dyDescent="0.45">
      <c r="A131" s="41"/>
      <c r="B131" s="152"/>
      <c r="C131" s="62"/>
      <c r="D131" s="62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21" customHeight="1" x14ac:dyDescent="0.45">
      <c r="A132" s="41"/>
      <c r="B132" s="152"/>
      <c r="C132" s="62"/>
      <c r="D132" s="62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21" customHeight="1" x14ac:dyDescent="0.45">
      <c r="A133" s="41"/>
      <c r="B133" s="152"/>
      <c r="C133" s="62"/>
      <c r="D133" s="62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21" customHeight="1" x14ac:dyDescent="0.45">
      <c r="A134" s="41"/>
      <c r="B134" s="152"/>
      <c r="C134" s="62"/>
      <c r="D134" s="62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21" customHeight="1" x14ac:dyDescent="0.45">
      <c r="A135" s="41"/>
      <c r="B135" s="152"/>
      <c r="C135" s="62"/>
      <c r="D135" s="62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21" customHeight="1" x14ac:dyDescent="0.45">
      <c r="A136" s="41"/>
      <c r="B136" s="152"/>
      <c r="C136" s="62"/>
      <c r="D136" s="62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21" customHeight="1" x14ac:dyDescent="0.45">
      <c r="A137" s="41"/>
      <c r="B137" s="152"/>
      <c r="C137" s="62"/>
      <c r="D137" s="62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21" customHeight="1" x14ac:dyDescent="0.45">
      <c r="A138" s="41"/>
      <c r="B138" s="152"/>
      <c r="C138" s="62"/>
      <c r="D138" s="62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21" customHeight="1" x14ac:dyDescent="0.45">
      <c r="A139" s="41"/>
      <c r="B139" s="152"/>
      <c r="C139" s="62"/>
      <c r="D139" s="62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21" customHeight="1" x14ac:dyDescent="0.45">
      <c r="A140" s="41"/>
      <c r="B140" s="152"/>
      <c r="C140" s="62"/>
      <c r="D140" s="62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21" customHeight="1" x14ac:dyDescent="0.45">
      <c r="A141" s="41"/>
      <c r="B141" s="152"/>
      <c r="C141" s="62"/>
      <c r="D141" s="62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21" customHeight="1" x14ac:dyDescent="0.45">
      <c r="A142" s="41"/>
      <c r="B142" s="152"/>
      <c r="C142" s="62"/>
      <c r="D142" s="62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21" customHeight="1" x14ac:dyDescent="0.45">
      <c r="A143" s="41"/>
      <c r="B143" s="152"/>
      <c r="C143" s="62"/>
      <c r="D143" s="62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21" customHeight="1" x14ac:dyDescent="0.45">
      <c r="A144" s="41"/>
      <c r="B144" s="152"/>
      <c r="C144" s="62"/>
      <c r="D144" s="62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21" customHeight="1" x14ac:dyDescent="0.45">
      <c r="A145" s="41"/>
      <c r="B145" s="152"/>
      <c r="C145" s="62"/>
      <c r="D145" s="62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21" customHeight="1" x14ac:dyDescent="0.45">
      <c r="A146" s="41"/>
      <c r="B146" s="152"/>
      <c r="C146" s="62"/>
      <c r="D146" s="62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21" customHeight="1" x14ac:dyDescent="0.45">
      <c r="A147" s="41"/>
      <c r="B147" s="152"/>
      <c r="C147" s="62"/>
      <c r="D147" s="62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1" customHeight="1" x14ac:dyDescent="0.45">
      <c r="A148" s="41"/>
      <c r="B148" s="152"/>
      <c r="C148" s="62"/>
      <c r="D148" s="62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21" customHeight="1" x14ac:dyDescent="0.45">
      <c r="A149" s="41"/>
      <c r="B149" s="152"/>
      <c r="C149" s="62"/>
      <c r="D149" s="62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21" customHeight="1" x14ac:dyDescent="0.45">
      <c r="A150" s="41"/>
      <c r="B150" s="152"/>
      <c r="C150" s="62"/>
      <c r="D150" s="62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21" customHeight="1" x14ac:dyDescent="0.45">
      <c r="A151" s="41"/>
      <c r="B151" s="152"/>
      <c r="C151" s="62"/>
      <c r="D151" s="62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21" customHeight="1" x14ac:dyDescent="0.45">
      <c r="A152" s="41"/>
      <c r="B152" s="152"/>
      <c r="C152" s="62"/>
      <c r="D152" s="62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21" customHeight="1" x14ac:dyDescent="0.45">
      <c r="A153" s="41"/>
      <c r="B153" s="152"/>
      <c r="C153" s="62"/>
      <c r="D153" s="62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21" customHeight="1" x14ac:dyDescent="0.45">
      <c r="A154" s="41"/>
      <c r="B154" s="152"/>
      <c r="C154" s="62"/>
      <c r="D154" s="62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21" customHeight="1" x14ac:dyDescent="0.45">
      <c r="A155" s="41"/>
      <c r="B155" s="152"/>
      <c r="C155" s="62"/>
      <c r="D155" s="62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21" customHeight="1" x14ac:dyDescent="0.45">
      <c r="A156" s="41"/>
      <c r="B156" s="152"/>
      <c r="C156" s="62"/>
      <c r="D156" s="62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21" customHeight="1" x14ac:dyDescent="0.45">
      <c r="A157" s="41"/>
      <c r="B157" s="152"/>
      <c r="C157" s="62"/>
      <c r="D157" s="62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21" customHeight="1" x14ac:dyDescent="0.45">
      <c r="A158" s="41"/>
      <c r="B158" s="152"/>
      <c r="C158" s="62"/>
      <c r="D158" s="62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21" customHeight="1" x14ac:dyDescent="0.45">
      <c r="A159" s="41"/>
      <c r="B159" s="152"/>
      <c r="C159" s="62"/>
      <c r="D159" s="62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21" customHeight="1" x14ac:dyDescent="0.45">
      <c r="A160" s="41"/>
      <c r="B160" s="152"/>
      <c r="C160" s="62"/>
      <c r="D160" s="62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21" customHeight="1" x14ac:dyDescent="0.45">
      <c r="A161" s="41"/>
      <c r="B161" s="152"/>
      <c r="C161" s="62"/>
      <c r="D161" s="62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21" customHeight="1" x14ac:dyDescent="0.45">
      <c r="A162" s="41"/>
      <c r="B162" s="152"/>
      <c r="C162" s="62"/>
      <c r="D162" s="62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21" customHeight="1" x14ac:dyDescent="0.45">
      <c r="A163" s="41"/>
      <c r="B163" s="152"/>
      <c r="C163" s="62"/>
      <c r="D163" s="62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21" customHeight="1" x14ac:dyDescent="0.45">
      <c r="A164" s="41"/>
      <c r="B164" s="152"/>
      <c r="C164" s="62"/>
      <c r="D164" s="62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21" customHeight="1" x14ac:dyDescent="0.45">
      <c r="A165" s="41"/>
      <c r="B165" s="152"/>
      <c r="C165" s="62"/>
      <c r="D165" s="62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21" customHeight="1" x14ac:dyDescent="0.45">
      <c r="A166" s="41"/>
      <c r="B166" s="152"/>
      <c r="C166" s="62"/>
      <c r="D166" s="62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21" customHeight="1" x14ac:dyDescent="0.45">
      <c r="A167" s="41"/>
      <c r="B167" s="152"/>
      <c r="C167" s="62"/>
      <c r="D167" s="62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21" customHeight="1" x14ac:dyDescent="0.45">
      <c r="A168" s="41"/>
      <c r="B168" s="152"/>
      <c r="C168" s="62"/>
      <c r="D168" s="62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21" customHeight="1" x14ac:dyDescent="0.45">
      <c r="A169" s="41"/>
      <c r="B169" s="152"/>
      <c r="C169" s="62"/>
      <c r="D169" s="62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21" customHeight="1" x14ac:dyDescent="0.45">
      <c r="A170" s="41"/>
      <c r="B170" s="152"/>
      <c r="C170" s="62"/>
      <c r="D170" s="62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21" customHeight="1" x14ac:dyDescent="0.45">
      <c r="A171" s="41"/>
      <c r="B171" s="152"/>
      <c r="C171" s="62"/>
      <c r="D171" s="62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21" customHeight="1" x14ac:dyDescent="0.45">
      <c r="A172" s="41"/>
      <c r="B172" s="152"/>
      <c r="C172" s="62"/>
      <c r="D172" s="62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21" customHeight="1" x14ac:dyDescent="0.45">
      <c r="A173" s="41"/>
      <c r="B173" s="152"/>
      <c r="C173" s="62"/>
      <c r="D173" s="62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21" customHeight="1" x14ac:dyDescent="0.45">
      <c r="A174" s="41"/>
      <c r="B174" s="152"/>
      <c r="C174" s="62"/>
      <c r="D174" s="62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21" customHeight="1" x14ac:dyDescent="0.45">
      <c r="A175" s="41"/>
      <c r="B175" s="152"/>
      <c r="C175" s="62"/>
      <c r="D175" s="62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21" customHeight="1" x14ac:dyDescent="0.45">
      <c r="A176" s="41"/>
      <c r="B176" s="152"/>
      <c r="C176" s="62"/>
      <c r="D176" s="62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21" customHeight="1" x14ac:dyDescent="0.45">
      <c r="A177" s="41"/>
      <c r="B177" s="152"/>
      <c r="C177" s="62"/>
      <c r="D177" s="62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21" customHeight="1" x14ac:dyDescent="0.45">
      <c r="A178" s="41"/>
      <c r="B178" s="152"/>
      <c r="C178" s="62"/>
      <c r="D178" s="62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21" customHeight="1" x14ac:dyDescent="0.45">
      <c r="A179" s="41"/>
      <c r="B179" s="152"/>
      <c r="C179" s="62"/>
      <c r="D179" s="62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21" customHeight="1" x14ac:dyDescent="0.45">
      <c r="A180" s="41"/>
      <c r="B180" s="152"/>
      <c r="C180" s="62"/>
      <c r="D180" s="62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21" customHeight="1" x14ac:dyDescent="0.45">
      <c r="A181" s="41"/>
      <c r="B181" s="152"/>
      <c r="C181" s="62"/>
      <c r="D181" s="62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21" customHeight="1" x14ac:dyDescent="0.45">
      <c r="A182" s="41"/>
      <c r="B182" s="152"/>
      <c r="C182" s="62"/>
      <c r="D182" s="62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21" customHeight="1" x14ac:dyDescent="0.45">
      <c r="A183" s="41"/>
      <c r="B183" s="152"/>
      <c r="C183" s="62"/>
      <c r="D183" s="62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21" customHeight="1" x14ac:dyDescent="0.45">
      <c r="A184" s="41"/>
      <c r="B184" s="152"/>
      <c r="C184" s="62"/>
      <c r="D184" s="62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21" customHeight="1" x14ac:dyDescent="0.45">
      <c r="A185" s="41"/>
      <c r="B185" s="152"/>
      <c r="C185" s="62"/>
      <c r="D185" s="62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21" customHeight="1" x14ac:dyDescent="0.45">
      <c r="A186" s="41"/>
      <c r="B186" s="152"/>
      <c r="C186" s="62"/>
      <c r="D186" s="62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21" customHeight="1" x14ac:dyDescent="0.45">
      <c r="A187" s="41"/>
      <c r="B187" s="152"/>
      <c r="C187" s="62"/>
      <c r="D187" s="62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21" customHeight="1" x14ac:dyDescent="0.45">
      <c r="A188" s="41"/>
      <c r="B188" s="152"/>
      <c r="C188" s="62"/>
      <c r="D188" s="62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21" customHeight="1" x14ac:dyDescent="0.45">
      <c r="A189" s="41"/>
      <c r="B189" s="152"/>
      <c r="C189" s="62"/>
      <c r="D189" s="62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21" customHeight="1" x14ac:dyDescent="0.45">
      <c r="A190" s="41"/>
      <c r="B190" s="152"/>
      <c r="C190" s="62"/>
      <c r="D190" s="62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21" customHeight="1" x14ac:dyDescent="0.45">
      <c r="A191" s="41"/>
      <c r="B191" s="152"/>
      <c r="C191" s="62"/>
      <c r="D191" s="62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21" customHeight="1" x14ac:dyDescent="0.45">
      <c r="A192" s="41"/>
      <c r="B192" s="152"/>
      <c r="C192" s="62"/>
      <c r="D192" s="62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21" customHeight="1" x14ac:dyDescent="0.45">
      <c r="A193" s="41"/>
      <c r="B193" s="152"/>
      <c r="C193" s="62"/>
      <c r="D193" s="62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21" customHeight="1" x14ac:dyDescent="0.45">
      <c r="A194" s="41"/>
      <c r="B194" s="152"/>
      <c r="C194" s="62"/>
      <c r="D194" s="62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21" customHeight="1" x14ac:dyDescent="0.45">
      <c r="A195" s="41"/>
      <c r="B195" s="152"/>
      <c r="C195" s="62"/>
      <c r="D195" s="62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21" customHeight="1" x14ac:dyDescent="0.45">
      <c r="A196" s="41"/>
      <c r="B196" s="152"/>
      <c r="C196" s="62"/>
      <c r="D196" s="62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3" ht="21" customHeight="1" x14ac:dyDescent="0.45">
      <c r="A197" s="41"/>
      <c r="B197" s="152"/>
      <c r="C197" s="62"/>
      <c r="D197" s="62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3" ht="21" customHeight="1" x14ac:dyDescent="0.45">
      <c r="A198" s="41"/>
      <c r="B198" s="152"/>
      <c r="C198" s="62"/>
      <c r="D198" s="62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3" ht="21" customHeight="1" x14ac:dyDescent="0.45">
      <c r="A199" s="41"/>
      <c r="B199" s="152"/>
      <c r="C199" s="62"/>
      <c r="D199" s="62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3" ht="21" customHeight="1" x14ac:dyDescent="0.45">
      <c r="A200" s="41"/>
      <c r="B200" s="152"/>
      <c r="C200" s="62"/>
      <c r="D200" s="62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3" ht="21" customHeight="1" x14ac:dyDescent="0.45">
      <c r="A201" s="41"/>
      <c r="B201" s="152"/>
      <c r="C201" s="62"/>
      <c r="D201" s="62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ht="21" customHeight="1" x14ac:dyDescent="0.45">
      <c r="A202" s="41"/>
      <c r="B202" s="152"/>
      <c r="C202" s="62"/>
      <c r="D202" s="62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3" ht="21" customHeight="1" x14ac:dyDescent="0.45">
      <c r="A203" s="41"/>
      <c r="B203" s="152"/>
      <c r="C203" s="62"/>
      <c r="D203" s="62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3" ht="21" customHeight="1" x14ac:dyDescent="0.45">
      <c r="A204" s="41"/>
      <c r="B204" s="152"/>
      <c r="C204" s="62"/>
      <c r="D204" s="62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3" ht="21" customHeight="1" x14ac:dyDescent="0.45">
      <c r="A205" s="41"/>
      <c r="B205" s="152"/>
      <c r="C205" s="62"/>
      <c r="D205" s="62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ht="21" customHeight="1" x14ac:dyDescent="0.45">
      <c r="A206" s="41"/>
      <c r="B206" s="152"/>
      <c r="C206" s="62"/>
      <c r="D206" s="62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1:13" ht="21" customHeight="1" x14ac:dyDescent="0.45">
      <c r="A207" s="41"/>
      <c r="B207" s="152"/>
      <c r="C207" s="62"/>
      <c r="D207" s="62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1" customHeight="1" x14ac:dyDescent="0.45">
      <c r="A208" s="41"/>
      <c r="B208" s="152"/>
      <c r="C208" s="62"/>
      <c r="D208" s="62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1:13" ht="21" customHeight="1" x14ac:dyDescent="0.45">
      <c r="A209" s="41"/>
      <c r="B209" s="152"/>
      <c r="C209" s="62"/>
      <c r="D209" s="62"/>
      <c r="E209" s="41"/>
      <c r="F209" s="41"/>
      <c r="G209" s="41"/>
      <c r="H209" s="41"/>
      <c r="I209" s="41"/>
      <c r="J209" s="41"/>
      <c r="K209" s="41"/>
      <c r="L209" s="41"/>
      <c r="M209" s="41"/>
    </row>
    <row r="210" spans="1:13" ht="21" customHeight="1" x14ac:dyDescent="0.45">
      <c r="A210" s="41"/>
      <c r="B210" s="152"/>
      <c r="C210" s="62"/>
      <c r="D210" s="62"/>
      <c r="E210" s="41"/>
      <c r="F210" s="41"/>
      <c r="G210" s="41"/>
      <c r="H210" s="41"/>
      <c r="I210" s="41"/>
      <c r="J210" s="41"/>
      <c r="K210" s="41"/>
      <c r="L210" s="41"/>
      <c r="M210" s="41"/>
    </row>
    <row r="211" spans="1:13" ht="21" customHeight="1" x14ac:dyDescent="0.45">
      <c r="A211" s="41"/>
      <c r="B211" s="152"/>
      <c r="C211" s="62"/>
      <c r="D211" s="62"/>
      <c r="E211" s="41"/>
      <c r="F211" s="41"/>
      <c r="G211" s="41"/>
      <c r="H211" s="41"/>
      <c r="I211" s="41"/>
      <c r="J211" s="41"/>
      <c r="K211" s="41"/>
      <c r="L211" s="41"/>
      <c r="M211" s="41"/>
    </row>
    <row r="212" spans="1:13" ht="21" customHeight="1" x14ac:dyDescent="0.45">
      <c r="A212" s="41"/>
      <c r="B212" s="152"/>
      <c r="C212" s="62"/>
      <c r="D212" s="62"/>
      <c r="E212" s="41"/>
      <c r="F212" s="41"/>
      <c r="G212" s="41"/>
      <c r="H212" s="41"/>
      <c r="I212" s="41"/>
      <c r="J212" s="41"/>
      <c r="K212" s="41"/>
      <c r="L212" s="41"/>
      <c r="M212" s="41"/>
    </row>
    <row r="213" spans="1:13" ht="21" customHeight="1" x14ac:dyDescent="0.45">
      <c r="A213" s="41"/>
      <c r="B213" s="152"/>
      <c r="C213" s="62"/>
      <c r="D213" s="62"/>
      <c r="E213" s="41"/>
      <c r="F213" s="41"/>
      <c r="G213" s="41"/>
      <c r="H213" s="41"/>
      <c r="I213" s="41"/>
      <c r="J213" s="41"/>
      <c r="K213" s="41"/>
      <c r="L213" s="41"/>
      <c r="M213" s="41"/>
    </row>
    <row r="214" spans="1:13" ht="21" customHeight="1" x14ac:dyDescent="0.45">
      <c r="A214" s="41"/>
      <c r="B214" s="152"/>
      <c r="C214" s="62"/>
      <c r="D214" s="62"/>
      <c r="E214" s="41"/>
      <c r="F214" s="41"/>
      <c r="G214" s="41"/>
      <c r="H214" s="41"/>
      <c r="I214" s="41"/>
      <c r="J214" s="41"/>
      <c r="K214" s="41"/>
      <c r="L214" s="41"/>
      <c r="M214" s="41"/>
    </row>
    <row r="215" spans="1:13" ht="21" customHeight="1" x14ac:dyDescent="0.45">
      <c r="A215" s="41"/>
      <c r="B215" s="152"/>
      <c r="C215" s="62"/>
      <c r="D215" s="62"/>
      <c r="E215" s="41"/>
      <c r="F215" s="41"/>
      <c r="G215" s="41"/>
      <c r="H215" s="41"/>
      <c r="I215" s="41"/>
      <c r="J215" s="41"/>
      <c r="K215" s="41"/>
      <c r="L215" s="41"/>
      <c r="M215" s="41"/>
    </row>
    <row r="216" spans="1:13" ht="21" customHeight="1" x14ac:dyDescent="0.45">
      <c r="A216" s="41"/>
      <c r="B216" s="152"/>
      <c r="C216" s="62"/>
      <c r="D216" s="62"/>
      <c r="E216" s="41"/>
      <c r="F216" s="41"/>
      <c r="G216" s="41"/>
      <c r="H216" s="41"/>
      <c r="I216" s="41"/>
      <c r="J216" s="41"/>
      <c r="K216" s="41"/>
      <c r="L216" s="41"/>
      <c r="M216" s="41"/>
    </row>
    <row r="217" spans="1:13" ht="21" customHeight="1" x14ac:dyDescent="0.45">
      <c r="A217" s="41"/>
      <c r="B217" s="152"/>
      <c r="C217" s="62"/>
      <c r="D217" s="62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3" ht="21" customHeight="1" x14ac:dyDescent="0.45">
      <c r="A218" s="41"/>
      <c r="B218" s="152"/>
      <c r="C218" s="62"/>
      <c r="D218" s="62"/>
      <c r="E218" s="41"/>
      <c r="F218" s="41"/>
      <c r="G218" s="41"/>
      <c r="H218" s="41"/>
      <c r="I218" s="41"/>
      <c r="J218" s="41"/>
      <c r="K218" s="41"/>
      <c r="L218" s="41"/>
      <c r="M218" s="41"/>
    </row>
    <row r="219" spans="1:13" ht="21" customHeight="1" x14ac:dyDescent="0.45">
      <c r="A219" s="41"/>
      <c r="B219" s="152"/>
      <c r="C219" s="62"/>
      <c r="D219" s="62"/>
      <c r="E219" s="41"/>
      <c r="F219" s="41"/>
      <c r="G219" s="41"/>
      <c r="H219" s="41"/>
      <c r="I219" s="41"/>
      <c r="J219" s="41"/>
      <c r="K219" s="41"/>
      <c r="L219" s="41"/>
      <c r="M219" s="41"/>
    </row>
    <row r="220" spans="1:13" ht="21" customHeight="1" x14ac:dyDescent="0.45">
      <c r="A220" s="41"/>
      <c r="B220" s="152"/>
      <c r="C220" s="62"/>
      <c r="D220" s="62"/>
      <c r="E220" s="41"/>
      <c r="F220" s="41"/>
      <c r="G220" s="41"/>
      <c r="H220" s="41"/>
      <c r="I220" s="41"/>
      <c r="J220" s="41"/>
      <c r="K220" s="41"/>
      <c r="L220" s="41"/>
      <c r="M220" s="41"/>
    </row>
    <row r="221" spans="1:13" ht="21" customHeight="1" x14ac:dyDescent="0.45">
      <c r="A221" s="41"/>
      <c r="B221" s="152"/>
      <c r="C221" s="62"/>
      <c r="D221" s="62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13" ht="21" customHeight="1" x14ac:dyDescent="0.45">
      <c r="A222" s="41"/>
      <c r="B222" s="152"/>
      <c r="C222" s="62"/>
      <c r="D222" s="62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21" customHeight="1" x14ac:dyDescent="0.45">
      <c r="A223" s="41"/>
      <c r="B223" s="152"/>
      <c r="C223" s="62"/>
      <c r="D223" s="62"/>
      <c r="E223" s="41"/>
      <c r="F223" s="41"/>
      <c r="G223" s="41"/>
      <c r="H223" s="41"/>
      <c r="I223" s="41"/>
      <c r="J223" s="41"/>
      <c r="K223" s="41"/>
      <c r="L223" s="41"/>
      <c r="M223" s="41"/>
    </row>
    <row r="224" spans="1:13" ht="21" customHeight="1" x14ac:dyDescent="0.45">
      <c r="A224" s="41"/>
      <c r="B224" s="152"/>
      <c r="C224" s="62"/>
      <c r="D224" s="62"/>
      <c r="E224" s="41"/>
      <c r="F224" s="41"/>
      <c r="G224" s="41"/>
      <c r="H224" s="41"/>
      <c r="I224" s="41"/>
      <c r="J224" s="41"/>
      <c r="K224" s="41"/>
      <c r="L224" s="41"/>
      <c r="M224" s="41"/>
    </row>
    <row r="225" spans="1:13" ht="21" customHeight="1" x14ac:dyDescent="0.45">
      <c r="A225" s="41"/>
      <c r="B225" s="152"/>
      <c r="C225" s="62"/>
      <c r="D225" s="62"/>
      <c r="E225" s="41"/>
      <c r="F225" s="41"/>
      <c r="G225" s="41"/>
      <c r="H225" s="41"/>
      <c r="I225" s="41"/>
      <c r="J225" s="41"/>
      <c r="K225" s="41"/>
      <c r="L225" s="41"/>
      <c r="M225" s="41"/>
    </row>
    <row r="226" spans="1:13" ht="21" customHeight="1" x14ac:dyDescent="0.45">
      <c r="A226" s="41"/>
      <c r="B226" s="152"/>
      <c r="C226" s="62"/>
      <c r="D226" s="62"/>
      <c r="E226" s="41"/>
      <c r="F226" s="41"/>
      <c r="G226" s="41"/>
      <c r="H226" s="41"/>
      <c r="I226" s="41"/>
      <c r="J226" s="41"/>
      <c r="K226" s="41"/>
      <c r="L226" s="41"/>
      <c r="M226" s="41"/>
    </row>
    <row r="227" spans="1:13" ht="21" customHeight="1" x14ac:dyDescent="0.45">
      <c r="A227" s="41"/>
      <c r="B227" s="152"/>
      <c r="C227" s="62"/>
      <c r="D227" s="62"/>
      <c r="E227" s="41"/>
      <c r="F227" s="41"/>
      <c r="G227" s="41"/>
      <c r="H227" s="41"/>
      <c r="I227" s="41"/>
      <c r="J227" s="41"/>
      <c r="K227" s="41"/>
      <c r="L227" s="41"/>
      <c r="M227" s="41"/>
    </row>
    <row r="228" spans="1:13" ht="21" customHeight="1" x14ac:dyDescent="0.45">
      <c r="A228" s="41"/>
      <c r="B228" s="152"/>
      <c r="C228" s="62"/>
      <c r="D228" s="62"/>
      <c r="E228" s="41"/>
      <c r="F228" s="41"/>
      <c r="G228" s="41"/>
      <c r="H228" s="41"/>
      <c r="I228" s="41"/>
      <c r="J228" s="41"/>
      <c r="K228" s="41"/>
      <c r="L228" s="41"/>
      <c r="M228" s="41"/>
    </row>
    <row r="229" spans="1:13" ht="21" customHeight="1" x14ac:dyDescent="0.45">
      <c r="A229" s="41"/>
      <c r="B229" s="152"/>
      <c r="C229" s="62"/>
      <c r="D229" s="62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ht="21" customHeight="1" x14ac:dyDescent="0.45">
      <c r="A230" s="41"/>
      <c r="B230" s="152"/>
      <c r="C230" s="62"/>
      <c r="D230" s="62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ht="21" customHeight="1" x14ac:dyDescent="0.45">
      <c r="A231" s="41"/>
      <c r="B231" s="152"/>
      <c r="C231" s="62"/>
      <c r="D231" s="62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ht="21" customHeight="1" x14ac:dyDescent="0.45">
      <c r="A232" s="41"/>
      <c r="B232" s="152"/>
      <c r="C232" s="62"/>
      <c r="D232" s="62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ht="21" customHeight="1" x14ac:dyDescent="0.45">
      <c r="A233" s="41"/>
      <c r="B233" s="152"/>
      <c r="C233" s="62"/>
      <c r="D233" s="62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3" ht="21" customHeight="1" x14ac:dyDescent="0.45">
      <c r="A234" s="41"/>
      <c r="B234" s="152"/>
      <c r="C234" s="62"/>
      <c r="D234" s="62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ht="21" customHeight="1" x14ac:dyDescent="0.45">
      <c r="A235" s="41"/>
      <c r="B235" s="152"/>
      <c r="C235" s="62"/>
      <c r="D235" s="62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1:13" ht="21" customHeight="1" x14ac:dyDescent="0.45">
      <c r="A236" s="41"/>
      <c r="B236" s="152"/>
      <c r="C236" s="62"/>
      <c r="D236" s="62"/>
      <c r="E236" s="41"/>
      <c r="F236" s="41"/>
      <c r="G236" s="41"/>
      <c r="H236" s="41"/>
      <c r="I236" s="41"/>
      <c r="J236" s="41"/>
      <c r="K236" s="41"/>
      <c r="L236" s="41"/>
      <c r="M236" s="41"/>
    </row>
    <row r="237" spans="1:13" ht="21" customHeight="1" x14ac:dyDescent="0.45">
      <c r="A237" s="41"/>
      <c r="B237" s="152"/>
      <c r="C237" s="62"/>
      <c r="D237" s="62"/>
      <c r="E237" s="41"/>
      <c r="F237" s="41"/>
      <c r="G237" s="41"/>
      <c r="H237" s="41"/>
      <c r="I237" s="41"/>
      <c r="J237" s="41"/>
      <c r="K237" s="41"/>
      <c r="L237" s="41"/>
      <c r="M237" s="41"/>
    </row>
    <row r="238" spans="1:13" ht="21" customHeight="1" x14ac:dyDescent="0.45">
      <c r="A238" s="41"/>
      <c r="B238" s="152"/>
      <c r="C238" s="62"/>
      <c r="D238" s="62"/>
      <c r="E238" s="41"/>
      <c r="F238" s="41"/>
      <c r="G238" s="41"/>
      <c r="H238" s="41"/>
      <c r="I238" s="41"/>
      <c r="J238" s="41"/>
      <c r="K238" s="41"/>
      <c r="L238" s="41"/>
      <c r="M238" s="41"/>
    </row>
    <row r="239" spans="1:13" ht="21" customHeight="1" x14ac:dyDescent="0.45">
      <c r="A239" s="41"/>
      <c r="B239" s="152"/>
      <c r="C239" s="62"/>
      <c r="D239" s="62"/>
      <c r="E239" s="41"/>
      <c r="F239" s="41"/>
      <c r="G239" s="41"/>
      <c r="H239" s="41"/>
      <c r="I239" s="41"/>
      <c r="J239" s="41"/>
      <c r="K239" s="41"/>
      <c r="L239" s="41"/>
      <c r="M239" s="41"/>
    </row>
    <row r="240" spans="1:13" ht="21" customHeight="1" x14ac:dyDescent="0.45">
      <c r="A240" s="41"/>
      <c r="B240" s="152"/>
      <c r="C240" s="62"/>
      <c r="D240" s="62"/>
      <c r="E240" s="41"/>
      <c r="F240" s="41"/>
      <c r="G240" s="41"/>
      <c r="H240" s="41"/>
      <c r="I240" s="41"/>
      <c r="J240" s="41"/>
      <c r="K240" s="41"/>
      <c r="L240" s="41"/>
      <c r="M240" s="41"/>
    </row>
    <row r="241" spans="1:13" ht="21" customHeight="1" x14ac:dyDescent="0.45">
      <c r="A241" s="41"/>
      <c r="B241" s="152"/>
      <c r="C241" s="62"/>
      <c r="D241" s="62"/>
      <c r="E241" s="41"/>
      <c r="F241" s="41"/>
      <c r="G241" s="41"/>
      <c r="H241" s="41"/>
      <c r="I241" s="41"/>
      <c r="J241" s="41"/>
      <c r="K241" s="41"/>
      <c r="L241" s="41"/>
      <c r="M241" s="41"/>
    </row>
    <row r="242" spans="1:13" ht="21" customHeight="1" x14ac:dyDescent="0.45">
      <c r="A242" s="41"/>
      <c r="B242" s="152"/>
      <c r="C242" s="62"/>
      <c r="D242" s="62"/>
      <c r="E242" s="41"/>
      <c r="F242" s="41"/>
      <c r="G242" s="41"/>
      <c r="H242" s="41"/>
      <c r="I242" s="41"/>
      <c r="J242" s="41"/>
      <c r="K242" s="41"/>
      <c r="L242" s="41"/>
      <c r="M242" s="41"/>
    </row>
    <row r="243" spans="1:13" ht="21" customHeight="1" x14ac:dyDescent="0.45">
      <c r="A243" s="41"/>
      <c r="B243" s="152"/>
      <c r="C243" s="62"/>
      <c r="D243" s="62"/>
      <c r="E243" s="41"/>
      <c r="F243" s="41"/>
      <c r="G243" s="41"/>
      <c r="H243" s="41"/>
      <c r="I243" s="41"/>
      <c r="J243" s="41"/>
      <c r="K243" s="41"/>
      <c r="L243" s="41"/>
      <c r="M243" s="41"/>
    </row>
    <row r="244" spans="1:13" ht="21" customHeight="1" x14ac:dyDescent="0.45">
      <c r="A244" s="41"/>
      <c r="B244" s="152"/>
      <c r="C244" s="62"/>
      <c r="D244" s="62"/>
      <c r="E244" s="41"/>
      <c r="F244" s="41"/>
      <c r="G244" s="41"/>
      <c r="H244" s="41"/>
      <c r="I244" s="41"/>
      <c r="J244" s="41"/>
      <c r="K244" s="41"/>
      <c r="L244" s="41"/>
      <c r="M244" s="41"/>
    </row>
    <row r="245" spans="1:13" ht="21" customHeight="1" x14ac:dyDescent="0.45">
      <c r="A245" s="41"/>
      <c r="B245" s="152"/>
      <c r="C245" s="62"/>
      <c r="D245" s="62"/>
      <c r="E245" s="41"/>
      <c r="F245" s="41"/>
      <c r="G245" s="41"/>
      <c r="H245" s="41"/>
      <c r="I245" s="41"/>
      <c r="J245" s="41"/>
      <c r="K245" s="41"/>
      <c r="L245" s="41"/>
      <c r="M245" s="41"/>
    </row>
    <row r="246" spans="1:13" ht="21" customHeight="1" x14ac:dyDescent="0.45">
      <c r="A246" s="41"/>
      <c r="B246" s="152"/>
      <c r="C246" s="62"/>
      <c r="D246" s="62"/>
      <c r="E246" s="41"/>
      <c r="F246" s="41"/>
      <c r="G246" s="41"/>
      <c r="H246" s="41"/>
      <c r="I246" s="41"/>
      <c r="J246" s="41"/>
      <c r="K246" s="41"/>
      <c r="L246" s="41"/>
      <c r="M246" s="41"/>
    </row>
    <row r="247" spans="1:13" ht="21" customHeight="1" x14ac:dyDescent="0.45">
      <c r="A247" s="41"/>
      <c r="B247" s="152"/>
      <c r="C247" s="62"/>
      <c r="D247" s="62"/>
      <c r="E247" s="41"/>
      <c r="F247" s="41"/>
      <c r="G247" s="41"/>
      <c r="H247" s="41"/>
      <c r="I247" s="41"/>
      <c r="J247" s="41"/>
      <c r="K247" s="41"/>
      <c r="L247" s="41"/>
      <c r="M247" s="41"/>
    </row>
    <row r="248" spans="1:13" ht="21" customHeight="1" x14ac:dyDescent="0.45">
      <c r="A248" s="41"/>
      <c r="B248" s="152"/>
      <c r="C248" s="62"/>
      <c r="D248" s="62"/>
      <c r="E248" s="41"/>
      <c r="F248" s="41"/>
      <c r="G248" s="41"/>
      <c r="H248" s="41"/>
      <c r="I248" s="41"/>
      <c r="J248" s="41"/>
      <c r="K248" s="41"/>
      <c r="L248" s="41"/>
      <c r="M248" s="41"/>
    </row>
    <row r="249" spans="1:13" ht="21" customHeight="1" x14ac:dyDescent="0.45">
      <c r="A249" s="41"/>
      <c r="B249" s="152"/>
      <c r="C249" s="62"/>
      <c r="D249" s="62"/>
      <c r="E249" s="41"/>
      <c r="F249" s="41"/>
      <c r="G249" s="41"/>
      <c r="H249" s="41"/>
      <c r="I249" s="41"/>
      <c r="J249" s="41"/>
      <c r="K249" s="41"/>
      <c r="L249" s="41"/>
      <c r="M249" s="41"/>
    </row>
    <row r="250" spans="1:13" ht="21" customHeight="1" x14ac:dyDescent="0.45">
      <c r="A250" s="41"/>
      <c r="B250" s="152"/>
      <c r="C250" s="62"/>
      <c r="D250" s="62"/>
      <c r="E250" s="41"/>
      <c r="F250" s="41"/>
      <c r="G250" s="41"/>
      <c r="H250" s="41"/>
      <c r="I250" s="41"/>
      <c r="J250" s="41"/>
      <c r="K250" s="41"/>
      <c r="L250" s="41"/>
      <c r="M250" s="41"/>
    </row>
    <row r="251" spans="1:13" ht="21" customHeight="1" x14ac:dyDescent="0.45">
      <c r="A251" s="41"/>
      <c r="B251" s="152"/>
      <c r="C251" s="62"/>
      <c r="D251" s="62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 ht="21" customHeight="1" x14ac:dyDescent="0.45">
      <c r="A252" s="41"/>
      <c r="B252" s="152"/>
      <c r="C252" s="62"/>
      <c r="D252" s="62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ht="21" customHeight="1" x14ac:dyDescent="0.45">
      <c r="A253" s="41"/>
      <c r="B253" s="152"/>
      <c r="C253" s="62"/>
      <c r="D253" s="62"/>
      <c r="E253" s="41"/>
      <c r="F253" s="41"/>
      <c r="G253" s="41"/>
      <c r="H253" s="41"/>
      <c r="I253" s="41"/>
      <c r="J253" s="41"/>
      <c r="K253" s="41"/>
      <c r="L253" s="41"/>
      <c r="M253" s="41"/>
    </row>
    <row r="254" spans="1:13" ht="21" customHeight="1" x14ac:dyDescent="0.45">
      <c r="A254" s="41"/>
      <c r="B254" s="152"/>
      <c r="C254" s="62"/>
      <c r="D254" s="62"/>
      <c r="E254" s="41"/>
      <c r="F254" s="41"/>
      <c r="G254" s="41"/>
      <c r="H254" s="41"/>
      <c r="I254" s="41"/>
      <c r="J254" s="41"/>
      <c r="K254" s="41"/>
      <c r="L254" s="41"/>
      <c r="M254" s="41"/>
    </row>
    <row r="255" spans="1:13" ht="21" customHeight="1" x14ac:dyDescent="0.45">
      <c r="A255" s="41"/>
      <c r="B255" s="152"/>
      <c r="C255" s="62"/>
      <c r="D255" s="62"/>
      <c r="E255" s="41"/>
      <c r="F255" s="41"/>
      <c r="G255" s="41"/>
      <c r="H255" s="41"/>
      <c r="I255" s="41"/>
      <c r="J255" s="41"/>
      <c r="K255" s="41"/>
      <c r="L255" s="41"/>
      <c r="M255" s="41"/>
    </row>
    <row r="256" spans="1:13" ht="21" customHeight="1" x14ac:dyDescent="0.45">
      <c r="A256" s="41"/>
      <c r="B256" s="152"/>
      <c r="C256" s="62"/>
      <c r="D256" s="62"/>
      <c r="E256" s="41"/>
      <c r="F256" s="41"/>
      <c r="G256" s="41"/>
      <c r="H256" s="41"/>
      <c r="I256" s="41"/>
      <c r="J256" s="41"/>
      <c r="K256" s="41"/>
      <c r="L256" s="41"/>
      <c r="M256" s="41"/>
    </row>
    <row r="257" spans="1:13" ht="21" customHeight="1" x14ac:dyDescent="0.45">
      <c r="A257" s="41"/>
      <c r="B257" s="152"/>
      <c r="C257" s="62"/>
      <c r="D257" s="62"/>
      <c r="E257" s="41"/>
      <c r="F257" s="41"/>
      <c r="G257" s="41"/>
      <c r="H257" s="41"/>
      <c r="I257" s="41"/>
      <c r="J257" s="41"/>
      <c r="K257" s="41"/>
      <c r="L257" s="41"/>
      <c r="M257" s="41"/>
    </row>
    <row r="258" spans="1:13" ht="21" customHeight="1" x14ac:dyDescent="0.45">
      <c r="A258" s="41"/>
      <c r="B258" s="152"/>
      <c r="C258" s="62"/>
      <c r="D258" s="62"/>
      <c r="E258" s="41"/>
      <c r="F258" s="41"/>
      <c r="G258" s="41"/>
      <c r="H258" s="41"/>
      <c r="I258" s="41"/>
      <c r="J258" s="41"/>
      <c r="K258" s="41"/>
      <c r="L258" s="41"/>
      <c r="M258" s="41"/>
    </row>
    <row r="259" spans="1:13" ht="21" customHeight="1" x14ac:dyDescent="0.45">
      <c r="A259" s="41"/>
      <c r="B259" s="152"/>
      <c r="C259" s="62"/>
      <c r="D259" s="62"/>
      <c r="E259" s="41"/>
      <c r="F259" s="41"/>
      <c r="G259" s="41"/>
      <c r="H259" s="41"/>
      <c r="I259" s="41"/>
      <c r="J259" s="41"/>
      <c r="K259" s="41"/>
      <c r="L259" s="41"/>
      <c r="M259" s="41"/>
    </row>
    <row r="260" spans="1:13" ht="21" customHeight="1" x14ac:dyDescent="0.45">
      <c r="A260" s="41"/>
      <c r="B260" s="152"/>
      <c r="C260" s="62"/>
      <c r="D260" s="62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3" ht="21" customHeight="1" x14ac:dyDescent="0.45">
      <c r="A261" s="41"/>
      <c r="B261" s="152"/>
      <c r="C261" s="62"/>
      <c r="D261" s="62"/>
      <c r="E261" s="41"/>
      <c r="F261" s="41"/>
      <c r="G261" s="41"/>
      <c r="H261" s="41"/>
      <c r="I261" s="41"/>
      <c r="J261" s="41"/>
      <c r="K261" s="41"/>
      <c r="L261" s="41"/>
      <c r="M261" s="41"/>
    </row>
    <row r="262" spans="1:13" ht="21" customHeight="1" x14ac:dyDescent="0.45">
      <c r="A262" s="41"/>
      <c r="B262" s="152"/>
      <c r="C262" s="62"/>
      <c r="D262" s="62"/>
      <c r="E262" s="41"/>
      <c r="F262" s="41"/>
      <c r="G262" s="41"/>
      <c r="H262" s="41"/>
      <c r="I262" s="41"/>
      <c r="J262" s="41"/>
      <c r="K262" s="41"/>
      <c r="L262" s="41"/>
      <c r="M262" s="41"/>
    </row>
    <row r="263" spans="1:13" ht="21" customHeight="1" x14ac:dyDescent="0.45">
      <c r="A263" s="41"/>
      <c r="B263" s="152"/>
      <c r="C263" s="62"/>
      <c r="D263" s="62"/>
      <c r="E263" s="41"/>
      <c r="F263" s="41"/>
      <c r="G263" s="41"/>
      <c r="H263" s="41"/>
      <c r="I263" s="41"/>
      <c r="J263" s="41"/>
      <c r="K263" s="41"/>
      <c r="L263" s="41"/>
      <c r="M263" s="41"/>
    </row>
    <row r="264" spans="1:13" ht="21" customHeight="1" x14ac:dyDescent="0.45">
      <c r="A264" s="41"/>
      <c r="B264" s="152"/>
      <c r="C264" s="62"/>
      <c r="D264" s="62"/>
      <c r="E264" s="41"/>
      <c r="F264" s="41"/>
      <c r="G264" s="41"/>
      <c r="H264" s="41"/>
      <c r="I264" s="41"/>
      <c r="J264" s="41"/>
      <c r="K264" s="41"/>
      <c r="L264" s="41"/>
      <c r="M264" s="41"/>
    </row>
    <row r="265" spans="1:13" ht="21" customHeight="1" x14ac:dyDescent="0.45">
      <c r="A265" s="41"/>
      <c r="B265" s="152"/>
      <c r="C265" s="62"/>
      <c r="D265" s="62"/>
      <c r="E265" s="41"/>
      <c r="F265" s="41"/>
      <c r="G265" s="41"/>
      <c r="H265" s="41"/>
      <c r="I265" s="41"/>
      <c r="J265" s="41"/>
      <c r="K265" s="41"/>
      <c r="L265" s="41"/>
      <c r="M265" s="41"/>
    </row>
    <row r="266" spans="1:13" ht="21" customHeight="1" x14ac:dyDescent="0.45">
      <c r="A266" s="41"/>
      <c r="B266" s="152"/>
      <c r="C266" s="62"/>
      <c r="D266" s="62"/>
      <c r="E266" s="41"/>
      <c r="F266" s="41"/>
      <c r="G266" s="41"/>
      <c r="H266" s="41"/>
      <c r="I266" s="41"/>
      <c r="J266" s="41"/>
      <c r="K266" s="41"/>
      <c r="L266" s="41"/>
      <c r="M266" s="41"/>
    </row>
    <row r="267" spans="1:13" ht="21" customHeight="1" x14ac:dyDescent="0.45">
      <c r="A267" s="41"/>
      <c r="B267" s="152"/>
      <c r="C267" s="62"/>
      <c r="D267" s="62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13" ht="21" customHeight="1" x14ac:dyDescent="0.45">
      <c r="A268" s="41"/>
      <c r="B268" s="152"/>
      <c r="C268" s="62"/>
      <c r="D268" s="62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13" ht="21" customHeight="1" x14ac:dyDescent="0.45">
      <c r="A269" s="41"/>
      <c r="B269" s="152"/>
      <c r="C269" s="62"/>
      <c r="D269" s="62"/>
      <c r="E269" s="41"/>
      <c r="F269" s="41"/>
      <c r="G269" s="41"/>
      <c r="H269" s="41"/>
      <c r="I269" s="41"/>
      <c r="J269" s="41"/>
      <c r="K269" s="41"/>
      <c r="L269" s="41"/>
      <c r="M269" s="41"/>
    </row>
    <row r="270" spans="1:13" ht="21" customHeight="1" x14ac:dyDescent="0.45">
      <c r="A270" s="41"/>
      <c r="B270" s="152"/>
      <c r="C270" s="62"/>
      <c r="D270" s="62"/>
      <c r="E270" s="41"/>
      <c r="F270" s="41"/>
      <c r="G270" s="41"/>
      <c r="H270" s="41"/>
      <c r="I270" s="41"/>
      <c r="J270" s="41"/>
      <c r="K270" s="41"/>
      <c r="L270" s="41"/>
      <c r="M270" s="41"/>
    </row>
    <row r="271" spans="1:13" ht="21" customHeight="1" x14ac:dyDescent="0.45">
      <c r="A271" s="41"/>
      <c r="B271" s="152"/>
      <c r="C271" s="62"/>
      <c r="D271" s="62"/>
      <c r="E271" s="41"/>
      <c r="F271" s="41"/>
      <c r="G271" s="41"/>
      <c r="H271" s="41"/>
      <c r="I271" s="41"/>
      <c r="J271" s="41"/>
      <c r="K271" s="41"/>
      <c r="L271" s="41"/>
      <c r="M271" s="41"/>
    </row>
    <row r="272" spans="1:13" ht="21" customHeight="1" x14ac:dyDescent="0.45">
      <c r="A272" s="41"/>
      <c r="B272" s="152"/>
      <c r="C272" s="62"/>
      <c r="D272" s="62"/>
      <c r="E272" s="41"/>
      <c r="F272" s="41"/>
      <c r="G272" s="41"/>
      <c r="H272" s="41"/>
      <c r="I272" s="41"/>
      <c r="J272" s="41"/>
      <c r="K272" s="41"/>
      <c r="L272" s="41"/>
      <c r="M272" s="41"/>
    </row>
    <row r="273" spans="1:13" ht="21" customHeight="1" x14ac:dyDescent="0.45">
      <c r="A273" s="41"/>
      <c r="B273" s="152"/>
      <c r="C273" s="62"/>
      <c r="D273" s="62"/>
      <c r="E273" s="41"/>
      <c r="F273" s="41"/>
      <c r="G273" s="41"/>
      <c r="H273" s="41"/>
      <c r="I273" s="41"/>
      <c r="J273" s="41"/>
      <c r="K273" s="41"/>
      <c r="L273" s="41"/>
      <c r="M273" s="41"/>
    </row>
    <row r="274" spans="1:13" ht="21" customHeight="1" x14ac:dyDescent="0.45">
      <c r="A274" s="41"/>
      <c r="B274" s="152"/>
      <c r="C274" s="62"/>
      <c r="D274" s="62"/>
      <c r="E274" s="41"/>
      <c r="F274" s="41"/>
      <c r="G274" s="41"/>
      <c r="H274" s="41"/>
      <c r="I274" s="41"/>
      <c r="J274" s="41"/>
      <c r="K274" s="41"/>
      <c r="L274" s="41"/>
      <c r="M274" s="41"/>
    </row>
    <row r="275" spans="1:13" ht="21" customHeight="1" x14ac:dyDescent="0.45">
      <c r="A275" s="41"/>
      <c r="B275" s="152"/>
      <c r="C275" s="62"/>
      <c r="D275" s="62"/>
      <c r="E275" s="41"/>
      <c r="F275" s="41"/>
      <c r="G275" s="41"/>
      <c r="H275" s="41"/>
      <c r="I275" s="41"/>
      <c r="J275" s="41"/>
      <c r="K275" s="41"/>
      <c r="L275" s="41"/>
      <c r="M275" s="41"/>
    </row>
    <row r="276" spans="1:13" ht="21" customHeight="1" x14ac:dyDescent="0.45">
      <c r="A276" s="41"/>
      <c r="B276" s="152"/>
      <c r="C276" s="62"/>
      <c r="D276" s="62"/>
      <c r="E276" s="41"/>
      <c r="F276" s="41"/>
      <c r="G276" s="41"/>
      <c r="H276" s="41"/>
      <c r="I276" s="41"/>
      <c r="J276" s="41"/>
      <c r="K276" s="41"/>
      <c r="L276" s="41"/>
      <c r="M276" s="41"/>
    </row>
    <row r="277" spans="1:13" ht="21" customHeight="1" x14ac:dyDescent="0.45">
      <c r="A277" s="41"/>
      <c r="B277" s="152"/>
      <c r="C277" s="62"/>
      <c r="D277" s="62"/>
      <c r="E277" s="41"/>
      <c r="F277" s="41"/>
      <c r="G277" s="41"/>
      <c r="H277" s="41"/>
      <c r="I277" s="41"/>
      <c r="J277" s="41"/>
      <c r="K277" s="41"/>
      <c r="L277" s="41"/>
      <c r="M277" s="41"/>
    </row>
    <row r="278" spans="1:13" ht="21" customHeight="1" x14ac:dyDescent="0.45">
      <c r="A278" s="41"/>
      <c r="B278" s="152"/>
      <c r="C278" s="62"/>
      <c r="D278" s="62"/>
      <c r="E278" s="41"/>
      <c r="F278" s="41"/>
      <c r="G278" s="41"/>
      <c r="H278" s="41"/>
      <c r="I278" s="41"/>
      <c r="J278" s="41"/>
      <c r="K278" s="41"/>
      <c r="L278" s="41"/>
      <c r="M278" s="41"/>
    </row>
    <row r="279" spans="1:13" ht="21" customHeight="1" x14ac:dyDescent="0.45">
      <c r="A279" s="41"/>
      <c r="B279" s="152"/>
      <c r="C279" s="62"/>
      <c r="D279" s="62"/>
      <c r="E279" s="41"/>
      <c r="F279" s="41"/>
      <c r="G279" s="41"/>
      <c r="H279" s="41"/>
      <c r="I279" s="41"/>
      <c r="J279" s="41"/>
      <c r="K279" s="41"/>
      <c r="L279" s="41"/>
      <c r="M279" s="41"/>
    </row>
    <row r="280" spans="1:13" ht="21" customHeight="1" x14ac:dyDescent="0.45">
      <c r="A280" s="41"/>
      <c r="B280" s="152"/>
      <c r="C280" s="62"/>
      <c r="D280" s="62"/>
      <c r="E280" s="41"/>
      <c r="F280" s="41"/>
      <c r="G280" s="41"/>
      <c r="H280" s="41"/>
      <c r="I280" s="41"/>
      <c r="J280" s="41"/>
      <c r="K280" s="41"/>
      <c r="L280" s="41"/>
      <c r="M280" s="41"/>
    </row>
    <row r="281" spans="1:13" ht="21" customHeight="1" x14ac:dyDescent="0.45">
      <c r="A281" s="41"/>
      <c r="B281" s="152"/>
      <c r="C281" s="62"/>
      <c r="D281" s="62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1:13" ht="21" customHeight="1" x14ac:dyDescent="0.45">
      <c r="A282" s="41"/>
      <c r="B282" s="152"/>
      <c r="C282" s="62"/>
      <c r="D282" s="62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1:13" ht="21" customHeight="1" x14ac:dyDescent="0.45">
      <c r="A283" s="41"/>
      <c r="B283" s="152"/>
      <c r="C283" s="62"/>
      <c r="D283" s="62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1:13" ht="21" customHeight="1" x14ac:dyDescent="0.45">
      <c r="A284" s="41"/>
      <c r="B284" s="152"/>
      <c r="C284" s="62"/>
      <c r="D284" s="62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1:13" ht="21" customHeight="1" x14ac:dyDescent="0.45">
      <c r="A285" s="41"/>
      <c r="B285" s="152"/>
      <c r="C285" s="62"/>
      <c r="D285" s="62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1:13" ht="21" customHeight="1" x14ac:dyDescent="0.45">
      <c r="A286" s="41"/>
      <c r="B286" s="152"/>
      <c r="C286" s="62"/>
      <c r="D286" s="62"/>
      <c r="E286" s="41"/>
      <c r="F286" s="41"/>
      <c r="G286" s="41"/>
      <c r="H286" s="41"/>
      <c r="I286" s="41"/>
      <c r="J286" s="41"/>
      <c r="K286" s="41"/>
      <c r="L286" s="41"/>
      <c r="M286" s="41"/>
    </row>
    <row r="287" spans="1:13" ht="21" customHeight="1" x14ac:dyDescent="0.45">
      <c r="A287" s="41"/>
      <c r="B287" s="152"/>
      <c r="C287" s="62"/>
      <c r="D287" s="62"/>
      <c r="E287" s="41"/>
      <c r="F287" s="41"/>
      <c r="G287" s="41"/>
      <c r="H287" s="41"/>
      <c r="I287" s="41"/>
      <c r="J287" s="41"/>
      <c r="K287" s="41"/>
      <c r="L287" s="41"/>
      <c r="M287" s="41"/>
    </row>
    <row r="288" spans="1:13" ht="21" customHeight="1" x14ac:dyDescent="0.45">
      <c r="A288" s="41"/>
      <c r="B288" s="152"/>
      <c r="C288" s="62"/>
      <c r="D288" s="62"/>
      <c r="E288" s="41"/>
      <c r="F288" s="41"/>
      <c r="G288" s="41"/>
      <c r="H288" s="41"/>
      <c r="I288" s="41"/>
      <c r="J288" s="41"/>
      <c r="K288" s="41"/>
      <c r="L288" s="41"/>
      <c r="M288" s="41"/>
    </row>
    <row r="289" spans="1:13" ht="21" customHeight="1" x14ac:dyDescent="0.45">
      <c r="A289" s="41"/>
      <c r="B289" s="152"/>
      <c r="C289" s="62"/>
      <c r="D289" s="62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1:13" ht="21" customHeight="1" x14ac:dyDescent="0.45">
      <c r="A290" s="41"/>
      <c r="B290" s="152"/>
      <c r="C290" s="62"/>
      <c r="D290" s="62"/>
      <c r="E290" s="41"/>
      <c r="F290" s="41"/>
      <c r="G290" s="41"/>
      <c r="H290" s="41"/>
      <c r="I290" s="41"/>
      <c r="J290" s="41"/>
      <c r="K290" s="41"/>
      <c r="L290" s="41"/>
      <c r="M290" s="41"/>
    </row>
    <row r="291" spans="1:13" ht="21" customHeight="1" x14ac:dyDescent="0.45">
      <c r="A291" s="41"/>
      <c r="B291" s="152"/>
      <c r="C291" s="62"/>
      <c r="D291" s="62"/>
      <c r="E291" s="41"/>
      <c r="F291" s="41"/>
      <c r="G291" s="41"/>
      <c r="H291" s="41"/>
      <c r="I291" s="41"/>
      <c r="J291" s="41"/>
      <c r="K291" s="41"/>
      <c r="L291" s="41"/>
      <c r="M291" s="41"/>
    </row>
    <row r="292" spans="1:13" ht="21" customHeight="1" x14ac:dyDescent="0.45">
      <c r="A292" s="41"/>
      <c r="B292" s="152"/>
      <c r="C292" s="62"/>
      <c r="D292" s="62"/>
      <c r="E292" s="41"/>
      <c r="F292" s="41"/>
      <c r="G292" s="41"/>
      <c r="H292" s="41"/>
      <c r="I292" s="41"/>
      <c r="J292" s="41"/>
      <c r="K292" s="41"/>
      <c r="L292" s="41"/>
      <c r="M292" s="41"/>
    </row>
    <row r="293" spans="1:13" ht="21" customHeight="1" x14ac:dyDescent="0.45">
      <c r="A293" s="41"/>
      <c r="B293" s="152"/>
      <c r="C293" s="62"/>
      <c r="D293" s="62"/>
      <c r="E293" s="41"/>
      <c r="F293" s="41"/>
      <c r="G293" s="41"/>
      <c r="H293" s="41"/>
      <c r="I293" s="41"/>
      <c r="J293" s="41"/>
      <c r="K293" s="41"/>
      <c r="L293" s="41"/>
      <c r="M293" s="41"/>
    </row>
    <row r="294" spans="1:13" ht="21" customHeight="1" x14ac:dyDescent="0.45">
      <c r="A294" s="41"/>
      <c r="B294" s="152"/>
      <c r="C294" s="62"/>
      <c r="D294" s="62"/>
      <c r="E294" s="41"/>
      <c r="F294" s="41"/>
      <c r="G294" s="41"/>
      <c r="H294" s="41"/>
      <c r="I294" s="41"/>
      <c r="J294" s="41"/>
      <c r="K294" s="41"/>
      <c r="L294" s="41"/>
      <c r="M294" s="41"/>
    </row>
    <row r="295" spans="1:13" ht="21" customHeight="1" x14ac:dyDescent="0.45">
      <c r="A295" s="41"/>
      <c r="B295" s="152"/>
      <c r="C295" s="62"/>
      <c r="D295" s="62"/>
      <c r="E295" s="41"/>
      <c r="F295" s="41"/>
      <c r="G295" s="41"/>
      <c r="H295" s="41"/>
      <c r="I295" s="41"/>
      <c r="J295" s="41"/>
      <c r="K295" s="41"/>
      <c r="L295" s="41"/>
      <c r="M295" s="41"/>
    </row>
    <row r="296" spans="1:13" ht="21" customHeight="1" x14ac:dyDescent="0.45">
      <c r="A296" s="41"/>
      <c r="B296" s="152"/>
      <c r="C296" s="62"/>
      <c r="D296" s="62"/>
      <c r="E296" s="41"/>
      <c r="F296" s="41"/>
      <c r="G296" s="41"/>
      <c r="H296" s="41"/>
      <c r="I296" s="41"/>
      <c r="J296" s="41"/>
      <c r="K296" s="41"/>
      <c r="L296" s="41"/>
      <c r="M296" s="41"/>
    </row>
    <row r="297" spans="1:13" ht="21" customHeight="1" x14ac:dyDescent="0.45">
      <c r="A297" s="41"/>
      <c r="B297" s="152"/>
      <c r="C297" s="62"/>
      <c r="D297" s="62"/>
      <c r="E297" s="41"/>
      <c r="F297" s="41"/>
      <c r="G297" s="41"/>
      <c r="H297" s="41"/>
      <c r="I297" s="41"/>
      <c r="J297" s="41"/>
      <c r="K297" s="41"/>
      <c r="L297" s="41"/>
      <c r="M297" s="41"/>
    </row>
    <row r="298" spans="1:13" ht="21" customHeight="1" x14ac:dyDescent="0.45">
      <c r="A298" s="41"/>
      <c r="B298" s="152"/>
      <c r="C298" s="62"/>
      <c r="D298" s="62"/>
      <c r="E298" s="41"/>
      <c r="F298" s="41"/>
      <c r="G298" s="41"/>
      <c r="H298" s="41"/>
      <c r="I298" s="41"/>
      <c r="J298" s="41"/>
      <c r="K298" s="41"/>
      <c r="L298" s="41"/>
      <c r="M298" s="41"/>
    </row>
    <row r="299" spans="1:13" ht="21" customHeight="1" x14ac:dyDescent="0.45">
      <c r="A299" s="41"/>
      <c r="B299" s="152"/>
      <c r="C299" s="62"/>
      <c r="D299" s="62"/>
      <c r="E299" s="41"/>
      <c r="F299" s="41"/>
      <c r="G299" s="41"/>
      <c r="H299" s="41"/>
      <c r="I299" s="41"/>
      <c r="J299" s="41"/>
      <c r="K299" s="41"/>
      <c r="L299" s="41"/>
      <c r="M299" s="41"/>
    </row>
    <row r="300" spans="1:13" ht="21" customHeight="1" x14ac:dyDescent="0.45">
      <c r="A300" s="41"/>
      <c r="B300" s="152"/>
      <c r="C300" s="62"/>
      <c r="D300" s="62"/>
      <c r="E300" s="41"/>
      <c r="F300" s="41"/>
      <c r="G300" s="41"/>
      <c r="H300" s="41"/>
      <c r="I300" s="41"/>
      <c r="J300" s="41"/>
      <c r="K300" s="41"/>
      <c r="L300" s="41"/>
      <c r="M300" s="41"/>
    </row>
    <row r="301" spans="1:13" ht="21" customHeight="1" x14ac:dyDescent="0.45">
      <c r="A301" s="41"/>
      <c r="B301" s="152"/>
      <c r="C301" s="62"/>
      <c r="D301" s="62"/>
      <c r="E301" s="41"/>
      <c r="F301" s="41"/>
      <c r="G301" s="41"/>
      <c r="H301" s="41"/>
      <c r="I301" s="41"/>
      <c r="J301" s="41"/>
      <c r="K301" s="41"/>
      <c r="L301" s="41"/>
      <c r="M301" s="41"/>
    </row>
    <row r="302" spans="1:13" ht="21" customHeight="1" x14ac:dyDescent="0.45">
      <c r="A302" s="41"/>
      <c r="B302" s="152"/>
      <c r="C302" s="62"/>
      <c r="D302" s="62"/>
      <c r="E302" s="41"/>
      <c r="F302" s="41"/>
      <c r="G302" s="41"/>
      <c r="H302" s="41"/>
      <c r="I302" s="41"/>
      <c r="J302" s="41"/>
      <c r="K302" s="41"/>
      <c r="L302" s="41"/>
      <c r="M302" s="41"/>
    </row>
    <row r="303" spans="1:13" ht="21" customHeight="1" x14ac:dyDescent="0.45">
      <c r="A303" s="41"/>
      <c r="B303" s="152"/>
      <c r="C303" s="62"/>
      <c r="D303" s="62"/>
      <c r="E303" s="41"/>
      <c r="F303" s="41"/>
      <c r="G303" s="41"/>
      <c r="H303" s="41"/>
      <c r="I303" s="41"/>
      <c r="J303" s="41"/>
      <c r="K303" s="41"/>
      <c r="L303" s="41"/>
      <c r="M303" s="41"/>
    </row>
    <row r="304" spans="1:13" ht="21" customHeight="1" x14ac:dyDescent="0.45">
      <c r="A304" s="41"/>
      <c r="B304" s="152"/>
      <c r="C304" s="62"/>
      <c r="D304" s="62"/>
      <c r="E304" s="41"/>
      <c r="F304" s="41"/>
      <c r="G304" s="41"/>
      <c r="H304" s="41"/>
      <c r="I304" s="41"/>
      <c r="J304" s="41"/>
      <c r="K304" s="41"/>
      <c r="L304" s="41"/>
      <c r="M304" s="41"/>
    </row>
    <row r="305" spans="1:13" ht="21" customHeight="1" x14ac:dyDescent="0.45">
      <c r="A305" s="41"/>
      <c r="B305" s="152"/>
      <c r="C305" s="62"/>
      <c r="D305" s="62"/>
      <c r="E305" s="41"/>
      <c r="F305" s="41"/>
      <c r="G305" s="41"/>
      <c r="H305" s="41"/>
      <c r="I305" s="41"/>
      <c r="J305" s="41"/>
      <c r="K305" s="41"/>
      <c r="L305" s="41"/>
      <c r="M305" s="41"/>
    </row>
    <row r="306" spans="1:13" ht="21" customHeight="1" x14ac:dyDescent="0.45">
      <c r="A306" s="41"/>
      <c r="B306" s="152"/>
      <c r="C306" s="62"/>
      <c r="D306" s="62"/>
      <c r="E306" s="41"/>
      <c r="F306" s="41"/>
      <c r="G306" s="41"/>
      <c r="H306" s="41"/>
      <c r="I306" s="41"/>
      <c r="J306" s="41"/>
      <c r="K306" s="41"/>
      <c r="L306" s="41"/>
      <c r="M306" s="41"/>
    </row>
    <row r="307" spans="1:13" ht="21" customHeight="1" x14ac:dyDescent="0.45">
      <c r="A307" s="41"/>
      <c r="B307" s="152"/>
      <c r="C307" s="62"/>
      <c r="D307" s="62"/>
      <c r="E307" s="41"/>
      <c r="F307" s="41"/>
      <c r="G307" s="41"/>
      <c r="H307" s="41"/>
      <c r="I307" s="41"/>
      <c r="J307" s="41"/>
      <c r="K307" s="41"/>
      <c r="L307" s="41"/>
      <c r="M307" s="41"/>
    </row>
    <row r="308" spans="1:13" ht="21" customHeight="1" x14ac:dyDescent="0.45">
      <c r="A308" s="41"/>
      <c r="B308" s="152"/>
      <c r="C308" s="62"/>
      <c r="D308" s="62"/>
      <c r="E308" s="41"/>
      <c r="F308" s="41"/>
      <c r="G308" s="41"/>
      <c r="H308" s="41"/>
      <c r="I308" s="41"/>
      <c r="J308" s="41"/>
      <c r="K308" s="41"/>
      <c r="L308" s="41"/>
      <c r="M308" s="41"/>
    </row>
    <row r="309" spans="1:13" ht="21" customHeight="1" x14ac:dyDescent="0.45">
      <c r="A309" s="41"/>
      <c r="B309" s="152"/>
      <c r="C309" s="62"/>
      <c r="D309" s="62"/>
      <c r="E309" s="41"/>
      <c r="F309" s="41"/>
      <c r="G309" s="41"/>
      <c r="H309" s="41"/>
      <c r="I309" s="41"/>
      <c r="J309" s="41"/>
      <c r="K309" s="41"/>
      <c r="L309" s="41"/>
      <c r="M309" s="41"/>
    </row>
    <row r="310" spans="1:13" ht="21" customHeight="1" x14ac:dyDescent="0.45">
      <c r="A310" s="41"/>
      <c r="B310" s="152"/>
      <c r="C310" s="62"/>
      <c r="D310" s="62"/>
      <c r="E310" s="41"/>
      <c r="F310" s="41"/>
      <c r="G310" s="41"/>
      <c r="H310" s="41"/>
      <c r="I310" s="41"/>
      <c r="J310" s="41"/>
      <c r="K310" s="41"/>
      <c r="L310" s="41"/>
      <c r="M310" s="41"/>
    </row>
    <row r="311" spans="1:13" ht="21" customHeight="1" x14ac:dyDescent="0.45">
      <c r="A311" s="41"/>
      <c r="B311" s="152"/>
      <c r="C311" s="62"/>
      <c r="D311" s="62"/>
      <c r="E311" s="41"/>
      <c r="F311" s="41"/>
      <c r="G311" s="41"/>
      <c r="H311" s="41"/>
      <c r="I311" s="41"/>
      <c r="J311" s="41"/>
      <c r="K311" s="41"/>
      <c r="L311" s="41"/>
      <c r="M311" s="41"/>
    </row>
    <row r="312" spans="1:13" ht="21" customHeight="1" x14ac:dyDescent="0.45">
      <c r="A312" s="41"/>
      <c r="B312" s="152"/>
      <c r="C312" s="62"/>
      <c r="D312" s="62"/>
      <c r="E312" s="41"/>
      <c r="F312" s="41"/>
      <c r="G312" s="41"/>
      <c r="H312" s="41"/>
      <c r="I312" s="41"/>
      <c r="J312" s="41"/>
      <c r="K312" s="41"/>
      <c r="L312" s="41"/>
      <c r="M312" s="41"/>
    </row>
    <row r="313" spans="1:13" ht="21" customHeight="1" x14ac:dyDescent="0.45">
      <c r="A313" s="41"/>
      <c r="B313" s="152"/>
      <c r="C313" s="62"/>
      <c r="D313" s="62"/>
      <c r="E313" s="41"/>
      <c r="F313" s="41"/>
      <c r="G313" s="41"/>
      <c r="H313" s="41"/>
      <c r="I313" s="41"/>
      <c r="J313" s="41"/>
      <c r="K313" s="41"/>
      <c r="L313" s="41"/>
      <c r="M313" s="41"/>
    </row>
    <row r="314" spans="1:13" ht="21" customHeight="1" x14ac:dyDescent="0.45">
      <c r="A314" s="41"/>
      <c r="B314" s="152"/>
      <c r="C314" s="62"/>
      <c r="D314" s="62"/>
      <c r="E314" s="41"/>
      <c r="F314" s="41"/>
      <c r="G314" s="41"/>
      <c r="H314" s="41"/>
      <c r="I314" s="41"/>
      <c r="J314" s="41"/>
      <c r="K314" s="41"/>
      <c r="L314" s="41"/>
      <c r="M314" s="41"/>
    </row>
    <row r="315" spans="1:13" ht="21" customHeight="1" x14ac:dyDescent="0.45">
      <c r="A315" s="41"/>
      <c r="B315" s="152"/>
      <c r="C315" s="62"/>
      <c r="D315" s="62"/>
      <c r="E315" s="41"/>
      <c r="F315" s="41"/>
      <c r="G315" s="41"/>
      <c r="H315" s="41"/>
      <c r="I315" s="41"/>
      <c r="J315" s="41"/>
      <c r="K315" s="41"/>
      <c r="L315" s="41"/>
      <c r="M315" s="41"/>
    </row>
    <row r="316" spans="1:13" ht="21" customHeight="1" x14ac:dyDescent="0.45">
      <c r="A316" s="41"/>
      <c r="B316" s="152"/>
      <c r="C316" s="62"/>
      <c r="D316" s="62"/>
      <c r="E316" s="41"/>
      <c r="F316" s="41"/>
      <c r="G316" s="41"/>
      <c r="H316" s="41"/>
      <c r="I316" s="41"/>
      <c r="J316" s="41"/>
      <c r="K316" s="41"/>
      <c r="L316" s="41"/>
      <c r="M316" s="41"/>
    </row>
    <row r="317" spans="1:13" ht="21" customHeight="1" x14ac:dyDescent="0.45">
      <c r="A317" s="41"/>
      <c r="B317" s="152"/>
      <c r="C317" s="62"/>
      <c r="D317" s="62"/>
      <c r="E317" s="41"/>
      <c r="F317" s="41"/>
      <c r="G317" s="41"/>
      <c r="H317" s="41"/>
      <c r="I317" s="41"/>
      <c r="J317" s="41"/>
      <c r="K317" s="41"/>
      <c r="L317" s="41"/>
      <c r="M317" s="41"/>
    </row>
    <row r="318" spans="1:13" ht="21" customHeight="1" x14ac:dyDescent="0.45">
      <c r="A318" s="41"/>
      <c r="B318" s="152"/>
      <c r="C318" s="62"/>
      <c r="D318" s="62"/>
      <c r="E318" s="41"/>
      <c r="F318" s="41"/>
      <c r="G318" s="41"/>
      <c r="H318" s="41"/>
      <c r="I318" s="41"/>
      <c r="J318" s="41"/>
      <c r="K318" s="41"/>
      <c r="L318" s="41"/>
      <c r="M318" s="41"/>
    </row>
    <row r="319" spans="1:13" ht="21" customHeight="1" x14ac:dyDescent="0.45">
      <c r="A319" s="41"/>
      <c r="B319" s="152"/>
      <c r="C319" s="62"/>
      <c r="D319" s="62"/>
      <c r="E319" s="41"/>
      <c r="F319" s="41"/>
      <c r="G319" s="41"/>
      <c r="H319" s="41"/>
      <c r="I319" s="41"/>
      <c r="J319" s="41"/>
      <c r="K319" s="41"/>
      <c r="L319" s="41"/>
      <c r="M319" s="41"/>
    </row>
    <row r="320" spans="1:13" ht="21" customHeight="1" x14ac:dyDescent="0.45">
      <c r="A320" s="41"/>
      <c r="B320" s="152"/>
      <c r="C320" s="62"/>
      <c r="D320" s="62"/>
      <c r="E320" s="41"/>
      <c r="F320" s="41"/>
      <c r="G320" s="41"/>
      <c r="H320" s="41"/>
      <c r="I320" s="41"/>
      <c r="J320" s="41"/>
      <c r="K320" s="41"/>
      <c r="L320" s="41"/>
      <c r="M320" s="41"/>
    </row>
    <row r="321" spans="1:13" ht="21" customHeight="1" x14ac:dyDescent="0.45">
      <c r="A321" s="41"/>
      <c r="B321" s="152"/>
      <c r="C321" s="62"/>
      <c r="D321" s="62"/>
      <c r="E321" s="41"/>
      <c r="F321" s="41"/>
      <c r="G321" s="41"/>
      <c r="H321" s="41"/>
      <c r="I321" s="41"/>
      <c r="J321" s="41"/>
      <c r="K321" s="41"/>
      <c r="L321" s="41"/>
      <c r="M321" s="41"/>
    </row>
    <row r="322" spans="1:13" ht="21" customHeight="1" x14ac:dyDescent="0.45">
      <c r="A322" s="41"/>
      <c r="B322" s="152"/>
      <c r="C322" s="62"/>
      <c r="D322" s="62"/>
      <c r="E322" s="41"/>
      <c r="F322" s="41"/>
      <c r="G322" s="41"/>
      <c r="H322" s="41"/>
      <c r="I322" s="41"/>
      <c r="J322" s="41"/>
      <c r="K322" s="41"/>
      <c r="L322" s="41"/>
      <c r="M322" s="41"/>
    </row>
    <row r="323" spans="1:13" ht="21" customHeight="1" x14ac:dyDescent="0.45">
      <c r="A323" s="41"/>
      <c r="B323" s="152"/>
      <c r="C323" s="62"/>
      <c r="D323" s="62"/>
      <c r="E323" s="41"/>
      <c r="F323" s="41"/>
      <c r="G323" s="41"/>
      <c r="H323" s="41"/>
      <c r="I323" s="41"/>
      <c r="J323" s="41"/>
      <c r="K323" s="41"/>
      <c r="L323" s="41"/>
      <c r="M323" s="41"/>
    </row>
    <row r="324" spans="1:13" ht="21" customHeight="1" x14ac:dyDescent="0.45">
      <c r="A324" s="41"/>
      <c r="B324" s="152"/>
      <c r="C324" s="62"/>
      <c r="D324" s="62"/>
      <c r="E324" s="41"/>
      <c r="F324" s="41"/>
      <c r="G324" s="41"/>
      <c r="H324" s="41"/>
      <c r="I324" s="41"/>
      <c r="J324" s="41"/>
      <c r="K324" s="41"/>
      <c r="L324" s="41"/>
      <c r="M324" s="41"/>
    </row>
    <row r="325" spans="1:13" ht="21" customHeight="1" x14ac:dyDescent="0.45">
      <c r="A325" s="41"/>
      <c r="B325" s="152"/>
      <c r="C325" s="62"/>
      <c r="D325" s="62"/>
      <c r="E325" s="41"/>
      <c r="F325" s="41"/>
      <c r="G325" s="41"/>
      <c r="H325" s="41"/>
      <c r="I325" s="41"/>
      <c r="J325" s="41"/>
      <c r="K325" s="41"/>
      <c r="L325" s="41"/>
      <c r="M325" s="41"/>
    </row>
    <row r="326" spans="1:13" ht="21" customHeight="1" x14ac:dyDescent="0.45">
      <c r="A326" s="41"/>
      <c r="B326" s="152"/>
      <c r="C326" s="62"/>
      <c r="D326" s="62"/>
      <c r="E326" s="41"/>
      <c r="F326" s="41"/>
      <c r="G326" s="41"/>
      <c r="H326" s="41"/>
      <c r="I326" s="41"/>
      <c r="J326" s="41"/>
      <c r="K326" s="41"/>
      <c r="L326" s="41"/>
      <c r="M326" s="41"/>
    </row>
    <row r="327" spans="1:13" ht="21" customHeight="1" x14ac:dyDescent="0.45">
      <c r="A327" s="41"/>
      <c r="B327" s="152"/>
      <c r="C327" s="62"/>
      <c r="D327" s="62"/>
      <c r="E327" s="41"/>
      <c r="F327" s="41"/>
      <c r="G327" s="41"/>
      <c r="H327" s="41"/>
      <c r="I327" s="41"/>
      <c r="J327" s="41"/>
      <c r="K327" s="41"/>
      <c r="L327" s="41"/>
      <c r="M327" s="41"/>
    </row>
    <row r="328" spans="1:13" ht="21" customHeight="1" x14ac:dyDescent="0.45">
      <c r="A328" s="41"/>
      <c r="B328" s="152"/>
      <c r="C328" s="62"/>
      <c r="D328" s="62"/>
      <c r="E328" s="41"/>
      <c r="F328" s="41"/>
      <c r="G328" s="41"/>
      <c r="H328" s="41"/>
      <c r="I328" s="41"/>
      <c r="J328" s="41"/>
      <c r="K328" s="41"/>
      <c r="L328" s="41"/>
      <c r="M328" s="41"/>
    </row>
    <row r="329" spans="1:13" ht="21" customHeight="1" x14ac:dyDescent="0.45">
      <c r="A329" s="41"/>
      <c r="B329" s="152"/>
      <c r="C329" s="62"/>
      <c r="D329" s="62"/>
      <c r="E329" s="41"/>
      <c r="F329" s="41"/>
      <c r="G329" s="41"/>
      <c r="H329" s="41"/>
      <c r="I329" s="41"/>
      <c r="J329" s="41"/>
      <c r="K329" s="41"/>
      <c r="L329" s="41"/>
      <c r="M329" s="41"/>
    </row>
    <row r="330" spans="1:13" ht="21" customHeight="1" x14ac:dyDescent="0.45">
      <c r="A330" s="41"/>
      <c r="B330" s="152"/>
      <c r="C330" s="62"/>
      <c r="D330" s="62"/>
      <c r="E330" s="41"/>
      <c r="F330" s="41"/>
      <c r="G330" s="41"/>
      <c r="H330" s="41"/>
      <c r="I330" s="41"/>
      <c r="J330" s="41"/>
      <c r="K330" s="41"/>
      <c r="L330" s="41"/>
      <c r="M330" s="41"/>
    </row>
    <row r="331" spans="1:13" ht="21" customHeight="1" x14ac:dyDescent="0.45">
      <c r="A331" s="41"/>
      <c r="B331" s="152"/>
      <c r="C331" s="62"/>
      <c r="D331" s="62"/>
      <c r="E331" s="41"/>
      <c r="F331" s="41"/>
      <c r="G331" s="41"/>
      <c r="H331" s="41"/>
      <c r="I331" s="41"/>
      <c r="J331" s="41"/>
      <c r="K331" s="41"/>
      <c r="L331" s="41"/>
      <c r="M331" s="41"/>
    </row>
    <row r="332" spans="1:13" ht="21" customHeight="1" x14ac:dyDescent="0.45">
      <c r="A332" s="41"/>
      <c r="B332" s="152"/>
      <c r="C332" s="62"/>
      <c r="D332" s="62"/>
      <c r="E332" s="41"/>
      <c r="F332" s="41"/>
      <c r="G332" s="41"/>
      <c r="H332" s="41"/>
      <c r="I332" s="41"/>
      <c r="J332" s="41"/>
      <c r="K332" s="41"/>
      <c r="L332" s="41"/>
      <c r="M332" s="41"/>
    </row>
    <row r="333" spans="1:13" ht="21" customHeight="1" x14ac:dyDescent="0.45">
      <c r="A333" s="41"/>
      <c r="B333" s="152"/>
      <c r="C333" s="62"/>
      <c r="D333" s="62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 ht="21" customHeight="1" x14ac:dyDescent="0.45">
      <c r="A334" s="41"/>
      <c r="B334" s="152"/>
      <c r="C334" s="62"/>
      <c r="D334" s="62"/>
      <c r="E334" s="41"/>
      <c r="F334" s="41"/>
      <c r="G334" s="41"/>
      <c r="H334" s="41"/>
      <c r="I334" s="41"/>
      <c r="J334" s="41"/>
      <c r="K334" s="41"/>
      <c r="L334" s="41"/>
      <c r="M334" s="41"/>
    </row>
    <row r="335" spans="1:13" ht="21" customHeight="1" x14ac:dyDescent="0.45">
      <c r="A335" s="41"/>
      <c r="B335" s="152"/>
      <c r="C335" s="62"/>
      <c r="D335" s="62"/>
      <c r="E335" s="41"/>
      <c r="F335" s="41"/>
      <c r="G335" s="41"/>
      <c r="H335" s="41"/>
      <c r="I335" s="41"/>
      <c r="J335" s="41"/>
      <c r="K335" s="41"/>
      <c r="L335" s="41"/>
      <c r="M335" s="41"/>
    </row>
    <row r="336" spans="1:13" ht="21" customHeight="1" x14ac:dyDescent="0.45">
      <c r="A336" s="41"/>
      <c r="B336" s="152"/>
      <c r="C336" s="62"/>
      <c r="D336" s="62"/>
      <c r="E336" s="41"/>
      <c r="F336" s="41"/>
      <c r="G336" s="41"/>
      <c r="H336" s="41"/>
      <c r="I336" s="41"/>
      <c r="J336" s="41"/>
      <c r="K336" s="41"/>
      <c r="L336" s="41"/>
      <c r="M336" s="41"/>
    </row>
    <row r="337" spans="1:13" ht="21" customHeight="1" x14ac:dyDescent="0.45">
      <c r="A337" s="41"/>
      <c r="B337" s="152"/>
      <c r="C337" s="62"/>
      <c r="D337" s="62"/>
      <c r="E337" s="41"/>
      <c r="F337" s="41"/>
      <c r="G337" s="41"/>
      <c r="H337" s="41"/>
      <c r="I337" s="41"/>
      <c r="J337" s="41"/>
      <c r="K337" s="41"/>
      <c r="L337" s="41"/>
      <c r="M337" s="41"/>
    </row>
    <row r="338" spans="1:13" ht="21" customHeight="1" x14ac:dyDescent="0.45">
      <c r="A338" s="41"/>
      <c r="B338" s="152"/>
      <c r="C338" s="62"/>
      <c r="D338" s="62"/>
      <c r="E338" s="41"/>
      <c r="F338" s="41"/>
      <c r="G338" s="41"/>
      <c r="H338" s="41"/>
      <c r="I338" s="41"/>
      <c r="J338" s="41"/>
      <c r="K338" s="41"/>
      <c r="L338" s="41"/>
      <c r="M338" s="41"/>
    </row>
    <row r="339" spans="1:13" ht="21" customHeight="1" x14ac:dyDescent="0.45">
      <c r="A339" s="41"/>
      <c r="B339" s="152"/>
      <c r="C339" s="62"/>
      <c r="D339" s="62"/>
      <c r="E339" s="41"/>
      <c r="F339" s="41"/>
      <c r="G339" s="41"/>
      <c r="H339" s="41"/>
      <c r="I339" s="41"/>
      <c r="J339" s="41"/>
      <c r="K339" s="41"/>
      <c r="L339" s="41"/>
      <c r="M339" s="41"/>
    </row>
    <row r="340" spans="1:13" ht="21" customHeight="1" x14ac:dyDescent="0.45">
      <c r="A340" s="41"/>
      <c r="B340" s="152"/>
      <c r="C340" s="62"/>
      <c r="D340" s="62"/>
      <c r="E340" s="41"/>
      <c r="F340" s="41"/>
      <c r="G340" s="41"/>
      <c r="H340" s="41"/>
      <c r="I340" s="41"/>
      <c r="J340" s="41"/>
      <c r="K340" s="41"/>
      <c r="L340" s="41"/>
      <c r="M340" s="41"/>
    </row>
    <row r="341" spans="1:13" ht="21" customHeight="1" x14ac:dyDescent="0.45">
      <c r="A341" s="41"/>
      <c r="B341" s="152"/>
      <c r="C341" s="62"/>
      <c r="D341" s="62"/>
      <c r="E341" s="41"/>
      <c r="F341" s="41"/>
      <c r="G341" s="41"/>
      <c r="H341" s="41"/>
      <c r="I341" s="41"/>
      <c r="J341" s="41"/>
      <c r="K341" s="41"/>
      <c r="L341" s="41"/>
      <c r="M341" s="41"/>
    </row>
    <row r="342" spans="1:13" ht="21" customHeight="1" x14ac:dyDescent="0.45">
      <c r="A342" s="41"/>
      <c r="B342" s="152"/>
      <c r="C342" s="62"/>
      <c r="D342" s="62"/>
      <c r="E342" s="41"/>
      <c r="F342" s="41"/>
      <c r="G342" s="41"/>
      <c r="H342" s="41"/>
      <c r="I342" s="41"/>
      <c r="J342" s="41"/>
      <c r="K342" s="41"/>
      <c r="L342" s="41"/>
      <c r="M342" s="41"/>
    </row>
    <row r="343" spans="1:13" ht="21" customHeight="1" x14ac:dyDescent="0.45">
      <c r="A343" s="41"/>
      <c r="B343" s="152"/>
      <c r="C343" s="62"/>
      <c r="D343" s="62"/>
      <c r="E343" s="41"/>
      <c r="F343" s="41"/>
      <c r="G343" s="41"/>
      <c r="H343" s="41"/>
      <c r="I343" s="41"/>
      <c r="J343" s="41"/>
      <c r="K343" s="41"/>
      <c r="L343" s="41"/>
      <c r="M343" s="41"/>
    </row>
    <row r="344" spans="1:13" ht="21" customHeight="1" x14ac:dyDescent="0.45">
      <c r="A344" s="41"/>
      <c r="B344" s="152"/>
      <c r="C344" s="62"/>
      <c r="D344" s="62"/>
      <c r="E344" s="41"/>
      <c r="F344" s="41"/>
      <c r="G344" s="41"/>
      <c r="H344" s="41"/>
      <c r="I344" s="41"/>
      <c r="J344" s="41"/>
      <c r="K344" s="41"/>
      <c r="L344" s="41"/>
      <c r="M344" s="41"/>
    </row>
    <row r="345" spans="1:13" ht="21" customHeight="1" x14ac:dyDescent="0.45">
      <c r="A345" s="41"/>
      <c r="B345" s="152"/>
      <c r="C345" s="62"/>
      <c r="D345" s="62"/>
      <c r="E345" s="41"/>
      <c r="F345" s="41"/>
      <c r="G345" s="41"/>
      <c r="H345" s="41"/>
      <c r="I345" s="41"/>
      <c r="J345" s="41"/>
      <c r="K345" s="41"/>
      <c r="L345" s="41"/>
      <c r="M345" s="41"/>
    </row>
    <row r="346" spans="1:13" ht="21" customHeight="1" x14ac:dyDescent="0.45">
      <c r="A346" s="41"/>
      <c r="B346" s="152"/>
      <c r="C346" s="62"/>
      <c r="D346" s="62"/>
      <c r="E346" s="41"/>
      <c r="F346" s="41"/>
      <c r="G346" s="41"/>
      <c r="H346" s="41"/>
      <c r="I346" s="41"/>
      <c r="J346" s="41"/>
      <c r="K346" s="41"/>
      <c r="L346" s="41"/>
      <c r="M346" s="41"/>
    </row>
    <row r="347" spans="1:13" ht="21" customHeight="1" x14ac:dyDescent="0.45">
      <c r="A347" s="41"/>
      <c r="B347" s="152"/>
      <c r="C347" s="62"/>
      <c r="D347" s="62"/>
      <c r="E347" s="41"/>
      <c r="F347" s="41"/>
      <c r="G347" s="41"/>
      <c r="H347" s="41"/>
      <c r="I347" s="41"/>
      <c r="J347" s="41"/>
      <c r="K347" s="41"/>
      <c r="L347" s="41"/>
      <c r="M347" s="41"/>
    </row>
    <row r="348" spans="1:13" ht="21" customHeight="1" x14ac:dyDescent="0.45">
      <c r="A348" s="41"/>
      <c r="B348" s="152"/>
      <c r="C348" s="62"/>
      <c r="D348" s="62"/>
      <c r="E348" s="41"/>
      <c r="F348" s="41"/>
      <c r="G348" s="41"/>
      <c r="H348" s="41"/>
      <c r="I348" s="41"/>
      <c r="J348" s="41"/>
      <c r="K348" s="41"/>
      <c r="L348" s="41"/>
      <c r="M348" s="41"/>
    </row>
    <row r="349" spans="1:13" ht="21" customHeight="1" x14ac:dyDescent="0.45">
      <c r="A349" s="41"/>
      <c r="B349" s="152"/>
      <c r="C349" s="62"/>
      <c r="D349" s="62"/>
      <c r="E349" s="41"/>
      <c r="F349" s="41"/>
      <c r="G349" s="41"/>
      <c r="H349" s="41"/>
      <c r="I349" s="41"/>
      <c r="J349" s="41"/>
      <c r="K349" s="41"/>
      <c r="L349" s="41"/>
      <c r="M349" s="41"/>
    </row>
    <row r="350" spans="1:13" ht="21" customHeight="1" x14ac:dyDescent="0.45">
      <c r="A350" s="41"/>
      <c r="B350" s="152"/>
      <c r="C350" s="62"/>
      <c r="D350" s="62"/>
      <c r="E350" s="41"/>
      <c r="F350" s="41"/>
      <c r="G350" s="41"/>
      <c r="H350" s="41"/>
      <c r="I350" s="41"/>
      <c r="J350" s="41"/>
      <c r="K350" s="41"/>
      <c r="L350" s="41"/>
      <c r="M350" s="41"/>
    </row>
    <row r="351" spans="1:13" ht="21" customHeight="1" x14ac:dyDescent="0.45">
      <c r="A351" s="41"/>
      <c r="B351" s="152"/>
      <c r="C351" s="62"/>
      <c r="D351" s="62"/>
      <c r="E351" s="41"/>
      <c r="F351" s="41"/>
      <c r="G351" s="41"/>
      <c r="H351" s="41"/>
      <c r="I351" s="41"/>
      <c r="J351" s="41"/>
      <c r="K351" s="41"/>
      <c r="L351" s="41"/>
      <c r="M351" s="41"/>
    </row>
    <row r="352" spans="1:13" ht="21" customHeight="1" x14ac:dyDescent="0.45">
      <c r="A352" s="41"/>
      <c r="B352" s="152"/>
      <c r="C352" s="62"/>
      <c r="D352" s="62"/>
      <c r="E352" s="41"/>
      <c r="F352" s="41"/>
      <c r="G352" s="41"/>
      <c r="H352" s="41"/>
      <c r="I352" s="41"/>
      <c r="J352" s="41"/>
      <c r="K352" s="41"/>
      <c r="L352" s="41"/>
      <c r="M352" s="41"/>
    </row>
    <row r="353" spans="1:13" ht="21" customHeight="1" x14ac:dyDescent="0.45">
      <c r="A353" s="41"/>
      <c r="B353" s="152"/>
      <c r="C353" s="62"/>
      <c r="D353" s="62"/>
      <c r="E353" s="41"/>
      <c r="F353" s="41"/>
      <c r="G353" s="41"/>
      <c r="H353" s="41"/>
      <c r="I353" s="41"/>
      <c r="J353" s="41"/>
      <c r="K353" s="41"/>
      <c r="L353" s="41"/>
      <c r="M353" s="41"/>
    </row>
    <row r="354" spans="1:13" ht="21" customHeight="1" x14ac:dyDescent="0.45">
      <c r="A354" s="41"/>
      <c r="B354" s="152"/>
      <c r="C354" s="62"/>
      <c r="D354" s="62"/>
      <c r="E354" s="41"/>
      <c r="F354" s="41"/>
      <c r="G354" s="41"/>
      <c r="H354" s="41"/>
      <c r="I354" s="41"/>
      <c r="J354" s="41"/>
      <c r="K354" s="41"/>
      <c r="L354" s="41"/>
      <c r="M354" s="41"/>
    </row>
    <row r="355" spans="1:13" ht="21" customHeight="1" x14ac:dyDescent="0.45">
      <c r="A355" s="41"/>
      <c r="B355" s="152"/>
      <c r="C355" s="62"/>
      <c r="D355" s="62"/>
      <c r="E355" s="41"/>
      <c r="F355" s="41"/>
      <c r="G355" s="41"/>
      <c r="H355" s="41"/>
      <c r="I355" s="41"/>
      <c r="J355" s="41"/>
      <c r="K355" s="41"/>
      <c r="L355" s="41"/>
      <c r="M355" s="41"/>
    </row>
    <row r="356" spans="1:13" ht="21" customHeight="1" x14ac:dyDescent="0.45">
      <c r="A356" s="41"/>
      <c r="B356" s="152"/>
      <c r="C356" s="62"/>
      <c r="D356" s="62"/>
      <c r="E356" s="41"/>
      <c r="F356" s="41"/>
      <c r="G356" s="41"/>
      <c r="H356" s="41"/>
      <c r="I356" s="41"/>
      <c r="J356" s="41"/>
      <c r="K356" s="41"/>
      <c r="L356" s="41"/>
      <c r="M356" s="41"/>
    </row>
    <row r="357" spans="1:13" ht="21" customHeight="1" x14ac:dyDescent="0.45">
      <c r="A357" s="41"/>
      <c r="B357" s="152"/>
      <c r="C357" s="62"/>
      <c r="D357" s="62"/>
      <c r="E357" s="41"/>
      <c r="F357" s="41"/>
      <c r="G357" s="41"/>
      <c r="H357" s="41"/>
      <c r="I357" s="41"/>
      <c r="J357" s="41"/>
      <c r="K357" s="41"/>
      <c r="L357" s="41"/>
      <c r="M357" s="41"/>
    </row>
    <row r="358" spans="1:13" ht="21" customHeight="1" x14ac:dyDescent="0.45">
      <c r="A358" s="41"/>
      <c r="B358" s="152"/>
      <c r="C358" s="62"/>
      <c r="D358" s="62"/>
      <c r="E358" s="41"/>
      <c r="F358" s="41"/>
      <c r="G358" s="41"/>
      <c r="H358" s="41"/>
      <c r="I358" s="41"/>
      <c r="J358" s="41"/>
      <c r="K358" s="41"/>
      <c r="L358" s="41"/>
      <c r="M358" s="41"/>
    </row>
    <row r="359" spans="1:13" ht="21" customHeight="1" x14ac:dyDescent="0.45">
      <c r="A359" s="41"/>
      <c r="B359" s="152"/>
      <c r="C359" s="62"/>
      <c r="D359" s="62"/>
      <c r="E359" s="41"/>
      <c r="F359" s="41"/>
      <c r="G359" s="41"/>
      <c r="H359" s="41"/>
      <c r="I359" s="41"/>
      <c r="J359" s="41"/>
      <c r="K359" s="41"/>
      <c r="L359" s="41"/>
      <c r="M359" s="41"/>
    </row>
    <row r="360" spans="1:13" ht="21" customHeight="1" x14ac:dyDescent="0.45">
      <c r="A360" s="41"/>
      <c r="B360" s="152"/>
      <c r="C360" s="62"/>
      <c r="D360" s="62"/>
      <c r="E360" s="41"/>
      <c r="F360" s="41"/>
      <c r="G360" s="41"/>
      <c r="H360" s="41"/>
      <c r="I360" s="41"/>
      <c r="J360" s="41"/>
      <c r="K360" s="41"/>
      <c r="L360" s="41"/>
      <c r="M360" s="41"/>
    </row>
    <row r="361" spans="1:13" ht="21" customHeight="1" x14ac:dyDescent="0.45">
      <c r="A361" s="41"/>
      <c r="B361" s="152"/>
      <c r="C361" s="62"/>
      <c r="D361" s="62"/>
      <c r="E361" s="41"/>
      <c r="F361" s="41"/>
      <c r="G361" s="41"/>
      <c r="H361" s="41"/>
      <c r="I361" s="41"/>
      <c r="J361" s="41"/>
      <c r="K361" s="41"/>
      <c r="L361" s="41"/>
      <c r="M361" s="41"/>
    </row>
    <row r="362" spans="1:13" ht="21" customHeight="1" x14ac:dyDescent="0.45">
      <c r="A362" s="41"/>
      <c r="B362" s="152"/>
      <c r="C362" s="62"/>
      <c r="D362" s="62"/>
      <c r="E362" s="41"/>
      <c r="F362" s="41"/>
      <c r="G362" s="41"/>
      <c r="H362" s="41"/>
      <c r="I362" s="41"/>
      <c r="J362" s="41"/>
      <c r="K362" s="41"/>
      <c r="L362" s="41"/>
      <c r="M362" s="41"/>
    </row>
    <row r="363" spans="1:13" ht="21" customHeight="1" x14ac:dyDescent="0.45">
      <c r="A363" s="41"/>
      <c r="B363" s="152"/>
      <c r="C363" s="62"/>
      <c r="D363" s="62"/>
      <c r="E363" s="41"/>
      <c r="F363" s="41"/>
      <c r="G363" s="41"/>
      <c r="H363" s="41"/>
      <c r="I363" s="41"/>
      <c r="J363" s="41"/>
      <c r="K363" s="41"/>
      <c r="L363" s="41"/>
      <c r="M363" s="41"/>
    </row>
    <row r="364" spans="1:13" ht="21" customHeight="1" x14ac:dyDescent="0.45">
      <c r="A364" s="41"/>
      <c r="B364" s="152"/>
      <c r="C364" s="62"/>
      <c r="D364" s="62"/>
      <c r="E364" s="41"/>
      <c r="F364" s="41"/>
      <c r="G364" s="41"/>
      <c r="H364" s="41"/>
      <c r="I364" s="41"/>
      <c r="J364" s="41"/>
      <c r="K364" s="41"/>
      <c r="L364" s="41"/>
      <c r="M364" s="41"/>
    </row>
    <row r="365" spans="1:13" ht="21" customHeight="1" x14ac:dyDescent="0.45">
      <c r="A365" s="41"/>
      <c r="B365" s="152"/>
      <c r="C365" s="62"/>
      <c r="D365" s="62"/>
      <c r="E365" s="41"/>
      <c r="F365" s="41"/>
      <c r="G365" s="41"/>
      <c r="H365" s="41"/>
      <c r="I365" s="41"/>
      <c r="J365" s="41"/>
      <c r="K365" s="41"/>
      <c r="L365" s="41"/>
      <c r="M365" s="41"/>
    </row>
    <row r="366" spans="1:13" ht="21" customHeight="1" x14ac:dyDescent="0.45">
      <c r="A366" s="41"/>
      <c r="B366" s="152"/>
      <c r="C366" s="62"/>
      <c r="D366" s="62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 ht="21" customHeight="1" x14ac:dyDescent="0.45">
      <c r="A367" s="41"/>
      <c r="B367" s="152"/>
      <c r="C367" s="62"/>
      <c r="D367" s="62"/>
      <c r="E367" s="41"/>
      <c r="F367" s="41"/>
      <c r="G367" s="41"/>
      <c r="H367" s="41"/>
      <c r="I367" s="41"/>
      <c r="J367" s="41"/>
      <c r="K367" s="41"/>
      <c r="L367" s="41"/>
      <c r="M367" s="41"/>
    </row>
    <row r="368" spans="1:13" ht="21" customHeight="1" x14ac:dyDescent="0.45">
      <c r="A368" s="41"/>
      <c r="B368" s="152"/>
      <c r="C368" s="62"/>
      <c r="D368" s="62"/>
      <c r="E368" s="41"/>
      <c r="F368" s="41"/>
      <c r="G368" s="41"/>
      <c r="H368" s="41"/>
      <c r="I368" s="41"/>
      <c r="J368" s="41"/>
      <c r="K368" s="41"/>
      <c r="L368" s="41"/>
      <c r="M368" s="41"/>
    </row>
    <row r="369" spans="1:13" ht="21" customHeight="1" x14ac:dyDescent="0.45">
      <c r="A369" s="41"/>
      <c r="B369" s="152"/>
      <c r="C369" s="62"/>
      <c r="D369" s="62"/>
      <c r="E369" s="41"/>
      <c r="F369" s="41"/>
      <c r="G369" s="41"/>
      <c r="H369" s="41"/>
      <c r="I369" s="41"/>
      <c r="J369" s="41"/>
      <c r="K369" s="41"/>
      <c r="L369" s="41"/>
      <c r="M369" s="41"/>
    </row>
    <row r="370" spans="1:13" ht="21" customHeight="1" x14ac:dyDescent="0.45">
      <c r="A370" s="41"/>
      <c r="B370" s="152"/>
      <c r="C370" s="62"/>
      <c r="D370" s="62"/>
      <c r="E370" s="41"/>
      <c r="F370" s="41"/>
      <c r="G370" s="41"/>
      <c r="H370" s="41"/>
      <c r="I370" s="41"/>
      <c r="J370" s="41"/>
      <c r="K370" s="41"/>
      <c r="L370" s="41"/>
      <c r="M370" s="41"/>
    </row>
    <row r="371" spans="1:13" ht="21" customHeight="1" x14ac:dyDescent="0.45">
      <c r="A371" s="41"/>
      <c r="B371" s="152"/>
      <c r="C371" s="62"/>
      <c r="D371" s="62"/>
      <c r="E371" s="41"/>
      <c r="F371" s="41"/>
      <c r="G371" s="41"/>
      <c r="H371" s="41"/>
      <c r="I371" s="41"/>
      <c r="J371" s="41"/>
      <c r="K371" s="41"/>
      <c r="L371" s="41"/>
      <c r="M371" s="41"/>
    </row>
    <row r="372" spans="1:13" ht="21" customHeight="1" x14ac:dyDescent="0.45">
      <c r="A372" s="41"/>
      <c r="B372" s="152"/>
      <c r="C372" s="62"/>
      <c r="D372" s="62"/>
      <c r="E372" s="41"/>
      <c r="F372" s="41"/>
      <c r="G372" s="41"/>
      <c r="H372" s="41"/>
      <c r="I372" s="41"/>
      <c r="J372" s="41"/>
      <c r="K372" s="41"/>
      <c r="L372" s="41"/>
      <c r="M372" s="41"/>
    </row>
    <row r="373" spans="1:13" ht="21" customHeight="1" x14ac:dyDescent="0.45">
      <c r="A373" s="41"/>
      <c r="B373" s="152"/>
      <c r="C373" s="62"/>
      <c r="D373" s="62"/>
      <c r="E373" s="41"/>
      <c r="F373" s="41"/>
      <c r="G373" s="41"/>
      <c r="H373" s="41"/>
      <c r="I373" s="41"/>
      <c r="J373" s="41"/>
      <c r="K373" s="41"/>
      <c r="L373" s="41"/>
      <c r="M373" s="41"/>
    </row>
    <row r="374" spans="1:13" ht="21" customHeight="1" x14ac:dyDescent="0.45">
      <c r="A374" s="41"/>
      <c r="B374" s="152"/>
      <c r="C374" s="62"/>
      <c r="D374" s="62"/>
      <c r="E374" s="41"/>
      <c r="F374" s="41"/>
      <c r="G374" s="41"/>
      <c r="H374" s="41"/>
      <c r="I374" s="41"/>
      <c r="J374" s="41"/>
      <c r="K374" s="41"/>
      <c r="L374" s="41"/>
      <c r="M374" s="41"/>
    </row>
    <row r="375" spans="1:13" ht="21" customHeight="1" x14ac:dyDescent="0.45">
      <c r="A375" s="41"/>
      <c r="B375" s="152"/>
      <c r="C375" s="62"/>
      <c r="D375" s="62"/>
      <c r="E375" s="41"/>
      <c r="F375" s="41"/>
      <c r="G375" s="41"/>
      <c r="H375" s="41"/>
      <c r="I375" s="41"/>
      <c r="J375" s="41"/>
      <c r="K375" s="41"/>
      <c r="L375" s="41"/>
      <c r="M375" s="41"/>
    </row>
    <row r="376" spans="1:13" ht="21" customHeight="1" x14ac:dyDescent="0.45">
      <c r="A376" s="41"/>
      <c r="B376" s="152"/>
      <c r="C376" s="62"/>
      <c r="D376" s="62"/>
      <c r="E376" s="41"/>
      <c r="F376" s="41"/>
      <c r="G376" s="41"/>
      <c r="H376" s="41"/>
      <c r="I376" s="41"/>
      <c r="J376" s="41"/>
      <c r="K376" s="41"/>
      <c r="L376" s="41"/>
      <c r="M376" s="41"/>
    </row>
    <row r="377" spans="1:13" ht="21" customHeight="1" x14ac:dyDescent="0.45">
      <c r="A377" s="41"/>
      <c r="B377" s="152"/>
      <c r="C377" s="62"/>
      <c r="D377" s="62"/>
      <c r="E377" s="41"/>
      <c r="F377" s="41"/>
      <c r="G377" s="41"/>
      <c r="H377" s="41"/>
      <c r="I377" s="41"/>
      <c r="J377" s="41"/>
      <c r="K377" s="41"/>
      <c r="L377" s="41"/>
      <c r="M377" s="41"/>
    </row>
    <row r="378" spans="1:13" ht="21" customHeight="1" x14ac:dyDescent="0.45">
      <c r="A378" s="41"/>
      <c r="B378" s="152"/>
      <c r="C378" s="62"/>
      <c r="D378" s="62"/>
      <c r="E378" s="41"/>
      <c r="F378" s="41"/>
      <c r="G378" s="41"/>
      <c r="H378" s="41"/>
      <c r="I378" s="41"/>
      <c r="J378" s="41"/>
      <c r="K378" s="41"/>
      <c r="L378" s="41"/>
      <c r="M378" s="41"/>
    </row>
    <row r="379" spans="1:13" ht="21" customHeight="1" x14ac:dyDescent="0.45">
      <c r="A379" s="41"/>
      <c r="B379" s="152"/>
      <c r="C379" s="62"/>
      <c r="D379" s="62"/>
      <c r="E379" s="41"/>
      <c r="F379" s="41"/>
      <c r="G379" s="41"/>
      <c r="H379" s="41"/>
      <c r="I379" s="41"/>
      <c r="J379" s="41"/>
      <c r="K379" s="41"/>
      <c r="L379" s="41"/>
      <c r="M379" s="41"/>
    </row>
    <row r="380" spans="1:13" ht="21" customHeight="1" x14ac:dyDescent="0.45">
      <c r="A380" s="41"/>
      <c r="B380" s="152"/>
      <c r="C380" s="62"/>
      <c r="D380" s="62"/>
      <c r="E380" s="41"/>
      <c r="F380" s="41"/>
      <c r="G380" s="41"/>
      <c r="H380" s="41"/>
      <c r="I380" s="41"/>
      <c r="J380" s="41"/>
      <c r="K380" s="41"/>
      <c r="L380" s="41"/>
      <c r="M380" s="41"/>
    </row>
    <row r="381" spans="1:13" ht="21" customHeight="1" x14ac:dyDescent="0.45">
      <c r="A381" s="41"/>
      <c r="B381" s="152"/>
      <c r="C381" s="62"/>
      <c r="D381" s="62"/>
      <c r="E381" s="41"/>
      <c r="F381" s="41"/>
      <c r="G381" s="41"/>
      <c r="H381" s="41"/>
      <c r="I381" s="41"/>
      <c r="J381" s="41"/>
      <c r="K381" s="41"/>
      <c r="L381" s="41"/>
      <c r="M381" s="41"/>
    </row>
    <row r="382" spans="1:13" ht="21" customHeight="1" x14ac:dyDescent="0.45">
      <c r="A382" s="41"/>
      <c r="B382" s="152"/>
      <c r="C382" s="62"/>
      <c r="D382" s="62"/>
      <c r="E382" s="41"/>
      <c r="F382" s="41"/>
      <c r="G382" s="41"/>
      <c r="H382" s="41"/>
      <c r="I382" s="41"/>
      <c r="J382" s="41"/>
      <c r="K382" s="41"/>
      <c r="L382" s="41"/>
      <c r="M382" s="41"/>
    </row>
    <row r="383" spans="1:13" ht="21" customHeight="1" x14ac:dyDescent="0.45">
      <c r="A383" s="41"/>
      <c r="B383" s="152"/>
      <c r="C383" s="62"/>
      <c r="D383" s="62"/>
      <c r="E383" s="41"/>
      <c r="F383" s="41"/>
      <c r="G383" s="41"/>
      <c r="H383" s="41"/>
      <c r="I383" s="41"/>
      <c r="J383" s="41"/>
      <c r="K383" s="41"/>
      <c r="L383" s="41"/>
      <c r="M383" s="41"/>
    </row>
    <row r="384" spans="1:13" ht="21" customHeight="1" x14ac:dyDescent="0.45">
      <c r="A384" s="41"/>
      <c r="B384" s="152"/>
      <c r="C384" s="62"/>
      <c r="D384" s="62"/>
      <c r="E384" s="41"/>
      <c r="F384" s="41"/>
      <c r="G384" s="41"/>
      <c r="H384" s="41"/>
      <c r="I384" s="41"/>
      <c r="J384" s="41"/>
      <c r="K384" s="41"/>
      <c r="L384" s="41"/>
      <c r="M384" s="41"/>
    </row>
    <row r="385" spans="1:13" ht="21" customHeight="1" x14ac:dyDescent="0.45">
      <c r="A385" s="41"/>
      <c r="B385" s="152"/>
      <c r="C385" s="62"/>
      <c r="D385" s="62"/>
      <c r="E385" s="41"/>
      <c r="F385" s="41"/>
      <c r="G385" s="41"/>
      <c r="H385" s="41"/>
      <c r="I385" s="41"/>
      <c r="J385" s="41"/>
      <c r="K385" s="41"/>
      <c r="L385" s="41"/>
      <c r="M385" s="41"/>
    </row>
    <row r="386" spans="1:13" ht="21" customHeight="1" x14ac:dyDescent="0.45">
      <c r="A386" s="41"/>
      <c r="B386" s="152"/>
      <c r="C386" s="62"/>
      <c r="D386" s="62"/>
      <c r="E386" s="41"/>
      <c r="F386" s="41"/>
      <c r="G386" s="41"/>
      <c r="H386" s="41"/>
      <c r="I386" s="41"/>
      <c r="J386" s="41"/>
      <c r="K386" s="41"/>
      <c r="L386" s="41"/>
      <c r="M386" s="41"/>
    </row>
    <row r="387" spans="1:13" ht="21" customHeight="1" x14ac:dyDescent="0.45">
      <c r="A387" s="41"/>
      <c r="B387" s="152"/>
      <c r="C387" s="62"/>
      <c r="D387" s="62"/>
      <c r="E387" s="41"/>
      <c r="F387" s="41"/>
      <c r="G387" s="41"/>
      <c r="H387" s="41"/>
      <c r="I387" s="41"/>
      <c r="J387" s="41"/>
      <c r="K387" s="41"/>
      <c r="L387" s="41"/>
      <c r="M387" s="41"/>
    </row>
    <row r="388" spans="1:13" ht="21" customHeight="1" x14ac:dyDescent="0.45">
      <c r="A388" s="41"/>
      <c r="B388" s="152"/>
      <c r="C388" s="62"/>
      <c r="D388" s="62"/>
      <c r="E388" s="41"/>
      <c r="F388" s="41"/>
      <c r="G388" s="41"/>
      <c r="H388" s="41"/>
      <c r="I388" s="41"/>
      <c r="J388" s="41"/>
      <c r="K388" s="41"/>
      <c r="L388" s="41"/>
      <c r="M388" s="41"/>
    </row>
    <row r="389" spans="1:13" ht="21" customHeight="1" x14ac:dyDescent="0.45">
      <c r="A389" s="41"/>
      <c r="B389" s="152"/>
      <c r="C389" s="62"/>
      <c r="D389" s="62"/>
      <c r="E389" s="41"/>
      <c r="F389" s="41"/>
      <c r="G389" s="41"/>
      <c r="H389" s="41"/>
      <c r="I389" s="41"/>
      <c r="J389" s="41"/>
      <c r="K389" s="41"/>
      <c r="L389" s="41"/>
      <c r="M389" s="41"/>
    </row>
    <row r="390" spans="1:13" ht="21" customHeight="1" x14ac:dyDescent="0.45">
      <c r="A390" s="41"/>
      <c r="B390" s="152"/>
      <c r="C390" s="62"/>
      <c r="D390" s="62"/>
      <c r="E390" s="41"/>
      <c r="F390" s="41"/>
      <c r="G390" s="41"/>
      <c r="H390" s="41"/>
      <c r="I390" s="41"/>
      <c r="J390" s="41"/>
      <c r="K390" s="41"/>
      <c r="L390" s="41"/>
      <c r="M390" s="41"/>
    </row>
    <row r="391" spans="1:13" ht="21" customHeight="1" x14ac:dyDescent="0.45">
      <c r="A391" s="41"/>
      <c r="B391" s="152"/>
      <c r="C391" s="62"/>
      <c r="D391" s="62"/>
      <c r="E391" s="41"/>
      <c r="F391" s="41"/>
      <c r="G391" s="41"/>
      <c r="H391" s="41"/>
      <c r="I391" s="41"/>
      <c r="J391" s="41"/>
      <c r="K391" s="41"/>
      <c r="L391" s="41"/>
      <c r="M391" s="41"/>
    </row>
    <row r="392" spans="1:13" ht="21" customHeight="1" x14ac:dyDescent="0.45">
      <c r="A392" s="41"/>
      <c r="B392" s="152"/>
      <c r="C392" s="62"/>
      <c r="D392" s="62"/>
      <c r="E392" s="41"/>
      <c r="F392" s="41"/>
      <c r="G392" s="41"/>
      <c r="H392" s="41"/>
      <c r="I392" s="41"/>
      <c r="J392" s="41"/>
      <c r="K392" s="41"/>
      <c r="L392" s="41"/>
      <c r="M392" s="41"/>
    </row>
    <row r="393" spans="1:13" ht="21" customHeight="1" x14ac:dyDescent="0.45">
      <c r="A393" s="41"/>
      <c r="B393" s="152"/>
      <c r="C393" s="62"/>
      <c r="D393" s="62"/>
      <c r="E393" s="41"/>
      <c r="F393" s="41"/>
      <c r="G393" s="41"/>
      <c r="H393" s="41"/>
      <c r="I393" s="41"/>
      <c r="J393" s="41"/>
      <c r="K393" s="41"/>
      <c r="L393" s="41"/>
      <c r="M393" s="41"/>
    </row>
    <row r="394" spans="1:13" ht="21" customHeight="1" x14ac:dyDescent="0.45">
      <c r="A394" s="41"/>
      <c r="B394" s="152"/>
      <c r="C394" s="62"/>
      <c r="D394" s="62"/>
      <c r="E394" s="41"/>
      <c r="F394" s="41"/>
      <c r="G394" s="41"/>
      <c r="H394" s="41"/>
      <c r="I394" s="41"/>
      <c r="J394" s="41"/>
      <c r="K394" s="41"/>
      <c r="L394" s="41"/>
      <c r="M394" s="41"/>
    </row>
    <row r="395" spans="1:13" ht="21" customHeight="1" x14ac:dyDescent="0.45">
      <c r="A395" s="41"/>
      <c r="B395" s="152"/>
      <c r="C395" s="62"/>
      <c r="D395" s="62"/>
      <c r="E395" s="41"/>
      <c r="F395" s="41"/>
      <c r="G395" s="41"/>
      <c r="H395" s="41"/>
      <c r="I395" s="41"/>
      <c r="J395" s="41"/>
      <c r="K395" s="41"/>
      <c r="L395" s="41"/>
      <c r="M395" s="41"/>
    </row>
    <row r="396" spans="1:13" ht="21" customHeight="1" x14ac:dyDescent="0.45">
      <c r="A396" s="41"/>
      <c r="B396" s="152"/>
      <c r="C396" s="62"/>
      <c r="D396" s="62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1" customHeight="1" x14ac:dyDescent="0.45">
      <c r="A397" s="41"/>
      <c r="B397" s="152"/>
      <c r="C397" s="62"/>
      <c r="D397" s="62"/>
      <c r="E397" s="41"/>
      <c r="F397" s="41"/>
      <c r="G397" s="41"/>
      <c r="H397" s="41"/>
      <c r="I397" s="41"/>
      <c r="J397" s="41"/>
      <c r="K397" s="41"/>
      <c r="L397" s="41"/>
      <c r="M397" s="41"/>
    </row>
    <row r="398" spans="1:13" ht="21" customHeight="1" x14ac:dyDescent="0.45">
      <c r="A398" s="41"/>
      <c r="B398" s="152"/>
      <c r="C398" s="62"/>
      <c r="D398" s="62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13" ht="21" customHeight="1" x14ac:dyDescent="0.45">
      <c r="A399" s="41"/>
      <c r="B399" s="152"/>
      <c r="C399" s="62"/>
      <c r="D399" s="62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 ht="21" customHeight="1" x14ac:dyDescent="0.45">
      <c r="A400" s="41"/>
      <c r="B400" s="152"/>
      <c r="C400" s="62"/>
      <c r="D400" s="62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ht="21" customHeight="1" x14ac:dyDescent="0.45">
      <c r="A401" s="41"/>
      <c r="B401" s="152"/>
      <c r="C401" s="62"/>
      <c r="D401" s="62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ht="21" customHeight="1" x14ac:dyDescent="0.45">
      <c r="A402" s="41"/>
      <c r="B402" s="152"/>
      <c r="C402" s="62"/>
      <c r="D402" s="62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ht="21" customHeight="1" x14ac:dyDescent="0.45">
      <c r="A403" s="41"/>
      <c r="B403" s="152"/>
      <c r="C403" s="62"/>
      <c r="D403" s="62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ht="21" customHeight="1" x14ac:dyDescent="0.45">
      <c r="A404" s="41"/>
      <c r="B404" s="152"/>
      <c r="C404" s="62"/>
      <c r="D404" s="62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ht="21" customHeight="1" x14ac:dyDescent="0.45">
      <c r="A405" s="41"/>
      <c r="B405" s="152"/>
      <c r="C405" s="62"/>
      <c r="D405" s="62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ht="21" customHeight="1" x14ac:dyDescent="0.45">
      <c r="A406" s="41"/>
      <c r="B406" s="152"/>
      <c r="C406" s="62"/>
      <c r="D406" s="62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ht="21" customHeight="1" x14ac:dyDescent="0.45">
      <c r="A407" s="41"/>
      <c r="B407" s="152"/>
      <c r="C407" s="62"/>
      <c r="D407" s="62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ht="21" customHeight="1" x14ac:dyDescent="0.45">
      <c r="A408" s="41"/>
      <c r="B408" s="152"/>
      <c r="C408" s="62"/>
      <c r="D408" s="62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ht="21" customHeight="1" x14ac:dyDescent="0.45">
      <c r="A409" s="41"/>
      <c r="B409" s="152"/>
      <c r="C409" s="62"/>
      <c r="D409" s="62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ht="21" customHeight="1" x14ac:dyDescent="0.45">
      <c r="A410" s="41"/>
      <c r="B410" s="152"/>
      <c r="C410" s="62"/>
      <c r="D410" s="62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ht="21" customHeight="1" x14ac:dyDescent="0.45">
      <c r="A411" s="41"/>
      <c r="B411" s="152"/>
      <c r="C411" s="62"/>
      <c r="D411" s="62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ht="21" customHeight="1" x14ac:dyDescent="0.45">
      <c r="A412" s="41"/>
      <c r="B412" s="152"/>
      <c r="C412" s="62"/>
      <c r="D412" s="62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ht="21" customHeight="1" x14ac:dyDescent="0.45">
      <c r="A413" s="41"/>
      <c r="B413" s="152"/>
      <c r="C413" s="62"/>
      <c r="D413" s="62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ht="21" customHeight="1" x14ac:dyDescent="0.45">
      <c r="A414" s="41"/>
      <c r="B414" s="152"/>
      <c r="C414" s="62"/>
      <c r="D414" s="62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ht="21" customHeight="1" x14ac:dyDescent="0.45">
      <c r="A415" s="41"/>
      <c r="B415" s="152"/>
      <c r="C415" s="62"/>
      <c r="D415" s="62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ht="21" customHeight="1" x14ac:dyDescent="0.45">
      <c r="A416" s="41"/>
      <c r="B416" s="152"/>
      <c r="C416" s="62"/>
      <c r="D416" s="62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ht="21" customHeight="1" x14ac:dyDescent="0.45">
      <c r="A417" s="41"/>
      <c r="B417" s="152"/>
      <c r="C417" s="62"/>
      <c r="D417" s="62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ht="21" customHeight="1" x14ac:dyDescent="0.45">
      <c r="A418" s="41"/>
      <c r="B418" s="152"/>
      <c r="C418" s="62"/>
      <c r="D418" s="62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ht="21" customHeight="1" x14ac:dyDescent="0.45">
      <c r="A419" s="41"/>
      <c r="B419" s="152"/>
      <c r="C419" s="62"/>
      <c r="D419" s="62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ht="21" customHeight="1" x14ac:dyDescent="0.45">
      <c r="A420" s="41"/>
      <c r="B420" s="152"/>
      <c r="C420" s="62"/>
      <c r="D420" s="62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ht="21" customHeight="1" x14ac:dyDescent="0.45">
      <c r="A421" s="41"/>
      <c r="B421" s="152"/>
      <c r="C421" s="62"/>
      <c r="D421" s="62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ht="21" customHeight="1" x14ac:dyDescent="0.45">
      <c r="A422" s="41"/>
      <c r="B422" s="152"/>
      <c r="C422" s="62"/>
      <c r="D422" s="62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ht="21" customHeight="1" x14ac:dyDescent="0.45">
      <c r="A423" s="41"/>
      <c r="B423" s="152"/>
      <c r="C423" s="62"/>
      <c r="D423" s="62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ht="21" customHeight="1" x14ac:dyDescent="0.45">
      <c r="A424" s="41"/>
      <c r="B424" s="152"/>
      <c r="C424" s="62"/>
      <c r="D424" s="62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ht="21" customHeight="1" x14ac:dyDescent="0.45">
      <c r="A425" s="41"/>
      <c r="B425" s="152"/>
      <c r="C425" s="62"/>
      <c r="D425" s="62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ht="21" customHeight="1" x14ac:dyDescent="0.45">
      <c r="A426" s="41"/>
      <c r="B426" s="152"/>
      <c r="C426" s="62"/>
      <c r="D426" s="62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ht="21" customHeight="1" x14ac:dyDescent="0.45">
      <c r="A427" s="41"/>
      <c r="B427" s="152"/>
      <c r="C427" s="62"/>
      <c r="D427" s="62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ht="21" customHeight="1" x14ac:dyDescent="0.45">
      <c r="A428" s="41"/>
      <c r="B428" s="152"/>
      <c r="C428" s="62"/>
      <c r="D428" s="62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ht="21" customHeight="1" x14ac:dyDescent="0.45">
      <c r="A429" s="41"/>
      <c r="B429" s="152"/>
      <c r="C429" s="62"/>
      <c r="D429" s="62"/>
      <c r="E429" s="41"/>
      <c r="F429" s="41"/>
      <c r="G429" s="41"/>
      <c r="H429" s="41"/>
      <c r="I429" s="41"/>
      <c r="J429" s="41"/>
      <c r="K429" s="41"/>
      <c r="L429" s="41"/>
      <c r="M429" s="41"/>
    </row>
    <row r="430" spans="1:13" ht="21" customHeight="1" x14ac:dyDescent="0.45">
      <c r="A430" s="41"/>
      <c r="B430" s="152"/>
      <c r="C430" s="62"/>
      <c r="D430" s="62"/>
      <c r="E430" s="41"/>
      <c r="F430" s="41"/>
      <c r="G430" s="41"/>
      <c r="H430" s="41"/>
      <c r="I430" s="41"/>
      <c r="J430" s="41"/>
      <c r="K430" s="41"/>
      <c r="L430" s="41"/>
      <c r="M430" s="41"/>
    </row>
    <row r="431" spans="1:13" ht="21" customHeight="1" x14ac:dyDescent="0.45">
      <c r="A431" s="41"/>
      <c r="B431" s="152"/>
      <c r="C431" s="62"/>
      <c r="D431" s="62"/>
      <c r="E431" s="41"/>
      <c r="F431" s="41"/>
      <c r="G431" s="41"/>
      <c r="H431" s="41"/>
      <c r="I431" s="41"/>
      <c r="J431" s="41"/>
      <c r="K431" s="41"/>
      <c r="L431" s="41"/>
      <c r="M431" s="41"/>
    </row>
    <row r="432" spans="1:13" ht="21" customHeight="1" x14ac:dyDescent="0.45">
      <c r="A432" s="41"/>
      <c r="B432" s="152"/>
      <c r="C432" s="62"/>
      <c r="D432" s="62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1:13" ht="21" customHeight="1" x14ac:dyDescent="0.45">
      <c r="A433" s="41"/>
      <c r="B433" s="152"/>
      <c r="C433" s="62"/>
      <c r="D433" s="62"/>
      <c r="E433" s="41"/>
      <c r="F433" s="41"/>
      <c r="G433" s="41"/>
      <c r="H433" s="41"/>
      <c r="I433" s="41"/>
      <c r="J433" s="41"/>
      <c r="K433" s="41"/>
      <c r="L433" s="41"/>
      <c r="M433" s="41"/>
    </row>
    <row r="434" spans="1:13" ht="21" customHeight="1" x14ac:dyDescent="0.45">
      <c r="A434" s="41"/>
      <c r="B434" s="152"/>
      <c r="C434" s="62"/>
      <c r="D434" s="62"/>
      <c r="E434" s="41"/>
      <c r="F434" s="41"/>
      <c r="G434" s="41"/>
      <c r="H434" s="41"/>
      <c r="I434" s="41"/>
      <c r="J434" s="41"/>
      <c r="K434" s="41"/>
      <c r="L434" s="41"/>
      <c r="M434" s="41"/>
    </row>
    <row r="435" spans="1:13" ht="21" customHeight="1" x14ac:dyDescent="0.45">
      <c r="A435" s="41"/>
      <c r="B435" s="152"/>
      <c r="C435" s="62"/>
      <c r="D435" s="62"/>
      <c r="E435" s="41"/>
      <c r="F435" s="41"/>
      <c r="G435" s="41"/>
      <c r="H435" s="41"/>
      <c r="I435" s="41"/>
      <c r="J435" s="41"/>
      <c r="K435" s="41"/>
      <c r="L435" s="41"/>
      <c r="M435" s="41"/>
    </row>
    <row r="436" spans="1:13" ht="21" customHeight="1" x14ac:dyDescent="0.45">
      <c r="A436" s="41"/>
      <c r="B436" s="152"/>
      <c r="C436" s="62"/>
      <c r="D436" s="62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1" customHeight="1" x14ac:dyDescent="0.45">
      <c r="A437" s="41"/>
      <c r="B437" s="152"/>
      <c r="C437" s="62"/>
      <c r="D437" s="62"/>
      <c r="E437" s="41"/>
      <c r="F437" s="41"/>
      <c r="G437" s="41"/>
      <c r="H437" s="41"/>
      <c r="I437" s="41"/>
      <c r="J437" s="41"/>
      <c r="K437" s="41"/>
      <c r="L437" s="41"/>
      <c r="M437" s="41"/>
    </row>
    <row r="438" spans="1:13" ht="21" customHeight="1" x14ac:dyDescent="0.45">
      <c r="A438" s="41"/>
      <c r="B438" s="152"/>
      <c r="C438" s="62"/>
      <c r="D438" s="62"/>
      <c r="E438" s="41"/>
      <c r="F438" s="41"/>
      <c r="G438" s="41"/>
      <c r="H438" s="41"/>
      <c r="I438" s="41"/>
      <c r="J438" s="41"/>
      <c r="K438" s="41"/>
      <c r="L438" s="41"/>
      <c r="M438" s="41"/>
    </row>
    <row r="439" spans="1:13" ht="21" customHeight="1" x14ac:dyDescent="0.45">
      <c r="A439" s="41"/>
      <c r="B439" s="152"/>
      <c r="C439" s="62"/>
      <c r="D439" s="62"/>
      <c r="E439" s="41"/>
      <c r="F439" s="41"/>
      <c r="G439" s="41"/>
      <c r="H439" s="41"/>
      <c r="I439" s="41"/>
      <c r="J439" s="41"/>
      <c r="K439" s="41"/>
      <c r="L439" s="41"/>
      <c r="M439" s="41"/>
    </row>
    <row r="440" spans="1:13" ht="21" customHeight="1" x14ac:dyDescent="0.45">
      <c r="A440" s="41"/>
      <c r="B440" s="152"/>
      <c r="C440" s="62"/>
      <c r="D440" s="62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13" ht="21" customHeight="1" x14ac:dyDescent="0.45">
      <c r="A441" s="41"/>
      <c r="B441" s="152"/>
      <c r="C441" s="62"/>
      <c r="D441" s="62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13" ht="21" customHeight="1" x14ac:dyDescent="0.45">
      <c r="A442" s="41"/>
      <c r="B442" s="152"/>
      <c r="C442" s="62"/>
      <c r="D442" s="62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13" ht="21" customHeight="1" x14ac:dyDescent="0.45">
      <c r="A443" s="41"/>
      <c r="B443" s="152"/>
      <c r="C443" s="62"/>
      <c r="D443" s="62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13" ht="21" customHeight="1" x14ac:dyDescent="0.45">
      <c r="A444" s="41"/>
      <c r="B444" s="152"/>
      <c r="C444" s="62"/>
      <c r="D444" s="62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13" ht="21" customHeight="1" x14ac:dyDescent="0.45">
      <c r="A445" s="41"/>
      <c r="B445" s="152"/>
      <c r="C445" s="62"/>
      <c r="D445" s="62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13" ht="21" customHeight="1" x14ac:dyDescent="0.45">
      <c r="A446" s="41"/>
      <c r="B446" s="152"/>
      <c r="C446" s="62"/>
      <c r="D446" s="62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13" ht="21" customHeight="1" x14ac:dyDescent="0.45">
      <c r="A447" s="41"/>
      <c r="B447" s="152"/>
      <c r="C447" s="62"/>
      <c r="D447" s="62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13" ht="21" customHeight="1" x14ac:dyDescent="0.45">
      <c r="A448" s="41"/>
      <c r="B448" s="152"/>
      <c r="C448" s="62"/>
      <c r="D448" s="62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ht="21" customHeight="1" x14ac:dyDescent="0.45">
      <c r="A449" s="41"/>
      <c r="B449" s="152"/>
      <c r="C449" s="62"/>
      <c r="D449" s="62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ht="21" customHeight="1" x14ac:dyDescent="0.45">
      <c r="A450" s="41"/>
      <c r="B450" s="152"/>
      <c r="C450" s="62"/>
      <c r="D450" s="62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ht="21" customHeight="1" x14ac:dyDescent="0.45">
      <c r="A451" s="41"/>
      <c r="B451" s="152"/>
      <c r="C451" s="62"/>
      <c r="D451" s="62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ht="21" customHeight="1" x14ac:dyDescent="0.45">
      <c r="A452" s="41"/>
      <c r="B452" s="152"/>
      <c r="C452" s="62"/>
      <c r="D452" s="62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ht="21" customHeight="1" x14ac:dyDescent="0.45">
      <c r="A453" s="41"/>
      <c r="B453" s="152"/>
      <c r="C453" s="62"/>
      <c r="D453" s="62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ht="21" customHeight="1" x14ac:dyDescent="0.45">
      <c r="A454" s="41"/>
      <c r="B454" s="152"/>
      <c r="C454" s="62"/>
      <c r="D454" s="62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ht="21" customHeight="1" x14ac:dyDescent="0.45">
      <c r="A455" s="41"/>
      <c r="B455" s="152"/>
      <c r="C455" s="62"/>
      <c r="D455" s="62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ht="21" customHeight="1" x14ac:dyDescent="0.45">
      <c r="A456" s="41"/>
      <c r="B456" s="152"/>
      <c r="C456" s="62"/>
      <c r="D456" s="62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ht="21" customHeight="1" x14ac:dyDescent="0.45">
      <c r="A457" s="41"/>
      <c r="B457" s="152"/>
      <c r="C457" s="62"/>
      <c r="D457" s="62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ht="21" customHeight="1" x14ac:dyDescent="0.45">
      <c r="A458" s="41"/>
      <c r="B458" s="152"/>
      <c r="C458" s="62"/>
      <c r="D458" s="62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ht="21" customHeight="1" x14ac:dyDescent="0.45">
      <c r="A459" s="41"/>
      <c r="B459" s="152"/>
      <c r="C459" s="62"/>
      <c r="D459" s="62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ht="21" customHeight="1" x14ac:dyDescent="0.45">
      <c r="A460" s="41"/>
      <c r="B460" s="152"/>
      <c r="C460" s="62"/>
      <c r="D460" s="62"/>
      <c r="E460" s="41"/>
      <c r="F460" s="41"/>
      <c r="G460" s="41"/>
      <c r="H460" s="41"/>
      <c r="I460" s="41"/>
      <c r="J460" s="41"/>
      <c r="K460" s="41"/>
      <c r="L460" s="41"/>
      <c r="M460" s="41"/>
    </row>
    <row r="461" spans="1:13" ht="21" customHeight="1" x14ac:dyDescent="0.45">
      <c r="A461" s="41"/>
      <c r="B461" s="152"/>
      <c r="C461" s="62"/>
      <c r="D461" s="62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1:13" ht="21" customHeight="1" x14ac:dyDescent="0.45">
      <c r="A462" s="41"/>
      <c r="B462" s="152"/>
      <c r="C462" s="62"/>
      <c r="D462" s="62"/>
      <c r="E462" s="41"/>
      <c r="F462" s="41"/>
      <c r="G462" s="41"/>
      <c r="H462" s="41"/>
      <c r="I462" s="41"/>
      <c r="J462" s="41"/>
      <c r="K462" s="41"/>
      <c r="L462" s="41"/>
      <c r="M462" s="41"/>
    </row>
    <row r="463" spans="1:13" ht="21" customHeight="1" x14ac:dyDescent="0.45">
      <c r="A463" s="41"/>
      <c r="B463" s="152"/>
      <c r="C463" s="62"/>
      <c r="D463" s="62"/>
      <c r="E463" s="41"/>
      <c r="F463" s="41"/>
      <c r="G463" s="41"/>
      <c r="H463" s="41"/>
      <c r="I463" s="41"/>
      <c r="J463" s="41"/>
      <c r="K463" s="41"/>
      <c r="L463" s="41"/>
      <c r="M463" s="41"/>
    </row>
    <row r="464" spans="1:13" ht="21" customHeight="1" x14ac:dyDescent="0.45">
      <c r="A464" s="41"/>
      <c r="B464" s="152"/>
      <c r="C464" s="62"/>
      <c r="D464" s="62"/>
      <c r="E464" s="41"/>
      <c r="F464" s="41"/>
      <c r="G464" s="41"/>
      <c r="H464" s="41"/>
      <c r="I464" s="41"/>
      <c r="J464" s="41"/>
      <c r="K464" s="41"/>
      <c r="L464" s="41"/>
      <c r="M464" s="41"/>
    </row>
    <row r="465" spans="1:13" ht="21" customHeight="1" x14ac:dyDescent="0.45">
      <c r="A465" s="41"/>
      <c r="B465" s="152"/>
      <c r="C465" s="62"/>
      <c r="D465" s="62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3" ht="21" customHeight="1" x14ac:dyDescent="0.45">
      <c r="A466" s="41"/>
      <c r="B466" s="152"/>
      <c r="C466" s="62"/>
      <c r="D466" s="62"/>
      <c r="E466" s="41"/>
      <c r="F466" s="41"/>
      <c r="G466" s="41"/>
      <c r="H466" s="41"/>
      <c r="I466" s="41"/>
      <c r="J466" s="41"/>
      <c r="K466" s="41"/>
      <c r="L466" s="41"/>
      <c r="M466" s="41"/>
    </row>
    <row r="467" spans="1:13" ht="21" customHeight="1" x14ac:dyDescent="0.45">
      <c r="A467" s="41"/>
      <c r="B467" s="152"/>
      <c r="C467" s="62"/>
      <c r="D467" s="62"/>
      <c r="E467" s="41"/>
      <c r="F467" s="41"/>
      <c r="G467" s="41"/>
      <c r="H467" s="41"/>
      <c r="I467" s="41"/>
      <c r="J467" s="41"/>
      <c r="K467" s="41"/>
      <c r="L467" s="41"/>
      <c r="M467" s="41"/>
    </row>
    <row r="468" spans="1:13" ht="21" customHeight="1" x14ac:dyDescent="0.45">
      <c r="A468" s="41"/>
      <c r="B468" s="152"/>
      <c r="C468" s="62"/>
      <c r="D468" s="62"/>
      <c r="E468" s="41"/>
      <c r="F468" s="41"/>
      <c r="G468" s="41"/>
      <c r="H468" s="41"/>
      <c r="I468" s="41"/>
      <c r="J468" s="41"/>
      <c r="K468" s="41"/>
      <c r="L468" s="41"/>
      <c r="M468" s="41"/>
    </row>
    <row r="469" spans="1:13" ht="21" customHeight="1" x14ac:dyDescent="0.45">
      <c r="A469" s="41"/>
      <c r="B469" s="152"/>
      <c r="C469" s="62"/>
      <c r="D469" s="62"/>
      <c r="E469" s="41"/>
      <c r="F469" s="41"/>
      <c r="G469" s="41"/>
      <c r="H469" s="41"/>
      <c r="I469" s="41"/>
      <c r="J469" s="41"/>
      <c r="K469" s="41"/>
      <c r="L469" s="41"/>
      <c r="M469" s="41"/>
    </row>
    <row r="470" spans="1:13" ht="21" customHeight="1" x14ac:dyDescent="0.45">
      <c r="A470" s="41"/>
      <c r="B470" s="152"/>
      <c r="C470" s="62"/>
      <c r="D470" s="62"/>
      <c r="E470" s="41"/>
      <c r="F470" s="41"/>
      <c r="G470" s="41"/>
      <c r="H470" s="41"/>
      <c r="I470" s="41"/>
      <c r="J470" s="41"/>
      <c r="K470" s="41"/>
      <c r="L470" s="41"/>
      <c r="M470" s="41"/>
    </row>
    <row r="471" spans="1:13" ht="21" customHeight="1" x14ac:dyDescent="0.45">
      <c r="A471" s="41"/>
      <c r="B471" s="152"/>
      <c r="C471" s="62"/>
      <c r="D471" s="62"/>
      <c r="E471" s="41"/>
      <c r="F471" s="41"/>
      <c r="G471" s="41"/>
      <c r="H471" s="41"/>
      <c r="I471" s="41"/>
      <c r="J471" s="41"/>
      <c r="K471" s="41"/>
      <c r="L471" s="41"/>
      <c r="M471" s="41"/>
    </row>
    <row r="472" spans="1:13" ht="21" customHeight="1" x14ac:dyDescent="0.45">
      <c r="A472" s="41"/>
      <c r="B472" s="152"/>
      <c r="C472" s="62"/>
      <c r="D472" s="62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3" ht="21" customHeight="1" x14ac:dyDescent="0.45">
      <c r="A473" s="41"/>
      <c r="B473" s="152"/>
      <c r="C473" s="62"/>
      <c r="D473" s="62"/>
      <c r="E473" s="41"/>
      <c r="F473" s="41"/>
      <c r="G473" s="41"/>
      <c r="H473" s="41"/>
      <c r="I473" s="41"/>
      <c r="J473" s="41"/>
      <c r="K473" s="41"/>
      <c r="L473" s="41"/>
      <c r="M473" s="41"/>
    </row>
    <row r="474" spans="1:13" ht="21" customHeight="1" x14ac:dyDescent="0.45">
      <c r="A474" s="41"/>
      <c r="B474" s="152"/>
      <c r="C474" s="62"/>
      <c r="D474" s="62"/>
      <c r="E474" s="41"/>
      <c r="F474" s="41"/>
      <c r="G474" s="41"/>
      <c r="H474" s="41"/>
      <c r="I474" s="41"/>
      <c r="J474" s="41"/>
      <c r="K474" s="41"/>
      <c r="L474" s="41"/>
      <c r="M474" s="41"/>
    </row>
    <row r="475" spans="1:13" ht="21" customHeight="1" x14ac:dyDescent="0.45">
      <c r="A475" s="41"/>
      <c r="B475" s="152"/>
      <c r="C475" s="62"/>
      <c r="D475" s="62"/>
      <c r="E475" s="41"/>
      <c r="F475" s="41"/>
      <c r="G475" s="41"/>
      <c r="H475" s="41"/>
      <c r="I475" s="41"/>
      <c r="J475" s="41"/>
      <c r="K475" s="41"/>
      <c r="L475" s="41"/>
      <c r="M475" s="41"/>
    </row>
    <row r="476" spans="1:13" ht="21" customHeight="1" x14ac:dyDescent="0.45">
      <c r="A476" s="41"/>
      <c r="B476" s="152"/>
      <c r="C476" s="62"/>
      <c r="D476" s="62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1" customHeight="1" x14ac:dyDescent="0.45">
      <c r="A477" s="41"/>
      <c r="B477" s="152"/>
      <c r="C477" s="62"/>
      <c r="D477" s="62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1" customHeight="1" x14ac:dyDescent="0.45">
      <c r="A478" s="41"/>
      <c r="B478" s="152"/>
      <c r="C478" s="62"/>
      <c r="D478" s="62"/>
      <c r="E478" s="41"/>
      <c r="F478" s="41"/>
      <c r="G478" s="41"/>
      <c r="H478" s="41"/>
      <c r="I478" s="41"/>
      <c r="J478" s="41"/>
      <c r="K478" s="41"/>
      <c r="L478" s="41"/>
      <c r="M478" s="41"/>
    </row>
    <row r="479" spans="1:13" ht="21" customHeight="1" x14ac:dyDescent="0.45">
      <c r="A479" s="41"/>
      <c r="B479" s="152"/>
      <c r="C479" s="62"/>
      <c r="D479" s="62"/>
      <c r="E479" s="41"/>
      <c r="F479" s="41"/>
      <c r="G479" s="41"/>
      <c r="H479" s="41"/>
      <c r="I479" s="41"/>
      <c r="J479" s="41"/>
      <c r="K479" s="41"/>
      <c r="L479" s="41"/>
      <c r="M479" s="41"/>
    </row>
    <row r="480" spans="1:13" ht="21" customHeight="1" x14ac:dyDescent="0.45">
      <c r="A480" s="41"/>
      <c r="B480" s="152"/>
      <c r="C480" s="62"/>
      <c r="D480" s="62"/>
      <c r="E480" s="41"/>
      <c r="F480" s="41"/>
      <c r="G480" s="41"/>
      <c r="H480" s="41"/>
      <c r="I480" s="41"/>
      <c r="J480" s="41"/>
      <c r="K480" s="41"/>
      <c r="L480" s="41"/>
      <c r="M480" s="41"/>
    </row>
    <row r="481" spans="1:13" ht="21" customHeight="1" x14ac:dyDescent="0.45">
      <c r="A481" s="41"/>
      <c r="B481" s="152"/>
      <c r="C481" s="62"/>
      <c r="D481" s="62"/>
      <c r="E481" s="41"/>
      <c r="F481" s="41"/>
      <c r="G481" s="41"/>
      <c r="H481" s="41"/>
      <c r="I481" s="41"/>
      <c r="J481" s="41"/>
      <c r="K481" s="41"/>
      <c r="L481" s="41"/>
      <c r="M481" s="41"/>
    </row>
    <row r="482" spans="1:13" ht="21" customHeight="1" x14ac:dyDescent="0.45">
      <c r="A482" s="41"/>
      <c r="B482" s="152"/>
      <c r="C482" s="62"/>
      <c r="D482" s="62"/>
      <c r="E482" s="41"/>
      <c r="F482" s="41"/>
      <c r="G482" s="41"/>
      <c r="H482" s="41"/>
      <c r="I482" s="41"/>
      <c r="J482" s="41"/>
      <c r="K482" s="41"/>
      <c r="L482" s="41"/>
      <c r="M482" s="41"/>
    </row>
    <row r="483" spans="1:13" ht="21" customHeight="1" x14ac:dyDescent="0.45">
      <c r="A483" s="41"/>
      <c r="B483" s="152"/>
      <c r="C483" s="62"/>
      <c r="D483" s="62"/>
      <c r="E483" s="41"/>
      <c r="F483" s="41"/>
      <c r="G483" s="41"/>
      <c r="H483" s="41"/>
      <c r="I483" s="41"/>
      <c r="J483" s="41"/>
      <c r="K483" s="41"/>
      <c r="L483" s="41"/>
      <c r="M483" s="41"/>
    </row>
    <row r="484" spans="1:13" ht="21" customHeight="1" x14ac:dyDescent="0.45">
      <c r="A484" s="41"/>
      <c r="B484" s="152"/>
      <c r="C484" s="62"/>
      <c r="D484" s="62"/>
      <c r="E484" s="41"/>
      <c r="F484" s="41"/>
      <c r="G484" s="41"/>
      <c r="H484" s="41"/>
      <c r="I484" s="41"/>
      <c r="J484" s="41"/>
      <c r="K484" s="41"/>
      <c r="L484" s="41"/>
      <c r="M484" s="41"/>
    </row>
    <row r="485" spans="1:13" ht="21" customHeight="1" x14ac:dyDescent="0.45">
      <c r="A485" s="41"/>
      <c r="B485" s="152"/>
      <c r="C485" s="62"/>
      <c r="D485" s="62"/>
      <c r="E485" s="41"/>
      <c r="F485" s="41"/>
      <c r="G485" s="41"/>
      <c r="H485" s="41"/>
      <c r="I485" s="41"/>
      <c r="J485" s="41"/>
      <c r="K485" s="41"/>
      <c r="L485" s="41"/>
      <c r="M485" s="41"/>
    </row>
    <row r="486" spans="1:13" ht="21" customHeight="1" x14ac:dyDescent="0.45">
      <c r="A486" s="41"/>
      <c r="B486" s="152"/>
      <c r="C486" s="62"/>
      <c r="D486" s="62"/>
      <c r="E486" s="41"/>
      <c r="F486" s="41"/>
      <c r="G486" s="41"/>
      <c r="H486" s="41"/>
      <c r="I486" s="41"/>
      <c r="J486" s="41"/>
      <c r="K486" s="41"/>
      <c r="L486" s="41"/>
      <c r="M486" s="41"/>
    </row>
    <row r="487" spans="1:13" ht="21" customHeight="1" x14ac:dyDescent="0.45">
      <c r="A487" s="41"/>
      <c r="B487" s="152"/>
      <c r="C487" s="62"/>
      <c r="D487" s="62"/>
      <c r="E487" s="41"/>
      <c r="F487" s="41"/>
      <c r="G487" s="41"/>
      <c r="H487" s="41"/>
      <c r="I487" s="41"/>
      <c r="J487" s="41"/>
      <c r="K487" s="41"/>
      <c r="L487" s="41"/>
      <c r="M487" s="41"/>
    </row>
    <row r="488" spans="1:13" ht="21" customHeight="1" x14ac:dyDescent="0.45">
      <c r="A488" s="41"/>
      <c r="B488" s="152"/>
      <c r="C488" s="62"/>
      <c r="D488" s="62"/>
      <c r="E488" s="41"/>
      <c r="F488" s="41"/>
      <c r="G488" s="41"/>
      <c r="H488" s="41"/>
      <c r="I488" s="41"/>
      <c r="J488" s="41"/>
      <c r="K488" s="41"/>
      <c r="L488" s="41"/>
      <c r="M488" s="41"/>
    </row>
    <row r="489" spans="1:13" ht="21" customHeight="1" x14ac:dyDescent="0.45">
      <c r="A489" s="41"/>
      <c r="B489" s="152"/>
      <c r="C489" s="62"/>
      <c r="D489" s="62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13" ht="21" customHeight="1" x14ac:dyDescent="0.45">
      <c r="A490" s="41"/>
      <c r="B490" s="152"/>
      <c r="C490" s="62"/>
      <c r="D490" s="62"/>
      <c r="E490" s="41"/>
      <c r="F490" s="41"/>
      <c r="G490" s="41"/>
      <c r="H490" s="41"/>
      <c r="I490" s="41"/>
      <c r="J490" s="41"/>
      <c r="K490" s="41"/>
      <c r="L490" s="41"/>
      <c r="M490" s="41"/>
    </row>
    <row r="491" spans="1:13" ht="21" customHeight="1" x14ac:dyDescent="0.45">
      <c r="A491" s="41"/>
      <c r="B491" s="152"/>
      <c r="C491" s="62"/>
      <c r="D491" s="62"/>
      <c r="E491" s="41"/>
      <c r="F491" s="41"/>
      <c r="G491" s="41"/>
      <c r="H491" s="41"/>
      <c r="I491" s="41"/>
      <c r="J491" s="41"/>
      <c r="K491" s="41"/>
      <c r="L491" s="41"/>
      <c r="M491" s="41"/>
    </row>
    <row r="492" spans="1:13" ht="21" customHeight="1" x14ac:dyDescent="0.45">
      <c r="A492" s="41"/>
      <c r="B492" s="152"/>
      <c r="C492" s="62"/>
      <c r="D492" s="62"/>
      <c r="E492" s="41"/>
      <c r="F492" s="41"/>
      <c r="G492" s="41"/>
      <c r="H492" s="41"/>
      <c r="I492" s="41"/>
      <c r="J492" s="41"/>
      <c r="K492" s="41"/>
      <c r="L492" s="41"/>
      <c r="M492" s="41"/>
    </row>
    <row r="493" spans="1:13" ht="21" customHeight="1" x14ac:dyDescent="0.45">
      <c r="A493" s="41"/>
      <c r="B493" s="152"/>
      <c r="C493" s="62"/>
      <c r="D493" s="62"/>
      <c r="E493" s="41"/>
      <c r="F493" s="41"/>
      <c r="G493" s="41"/>
      <c r="H493" s="41"/>
      <c r="I493" s="41"/>
      <c r="J493" s="41"/>
      <c r="K493" s="41"/>
      <c r="L493" s="41"/>
      <c r="M493" s="41"/>
    </row>
    <row r="494" spans="1:13" ht="21" customHeight="1" x14ac:dyDescent="0.45">
      <c r="A494" s="41"/>
      <c r="B494" s="152"/>
      <c r="C494" s="62"/>
      <c r="D494" s="62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13" ht="21" customHeight="1" x14ac:dyDescent="0.45">
      <c r="A495" s="41"/>
      <c r="B495" s="152"/>
      <c r="C495" s="62"/>
      <c r="D495" s="62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1:13" ht="21" customHeight="1" x14ac:dyDescent="0.45">
      <c r="A496" s="41"/>
      <c r="B496" s="152"/>
      <c r="C496" s="62"/>
      <c r="D496" s="62"/>
      <c r="E496" s="41"/>
      <c r="F496" s="41"/>
      <c r="G496" s="41"/>
      <c r="H496" s="41"/>
      <c r="I496" s="41"/>
      <c r="J496" s="41"/>
      <c r="K496" s="41"/>
      <c r="L496" s="41"/>
      <c r="M496" s="41"/>
    </row>
    <row r="497" spans="1:13" ht="21" customHeight="1" x14ac:dyDescent="0.45">
      <c r="A497" s="41"/>
      <c r="B497" s="152"/>
      <c r="C497" s="62"/>
      <c r="D497" s="62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1" customHeight="1" x14ac:dyDescent="0.45">
      <c r="A498" s="41"/>
      <c r="B498" s="152"/>
      <c r="C498" s="62"/>
      <c r="D498" s="62"/>
      <c r="E498" s="41"/>
      <c r="F498" s="41"/>
      <c r="G498" s="41"/>
      <c r="H498" s="41"/>
      <c r="I498" s="41"/>
      <c r="J498" s="41"/>
      <c r="K498" s="41"/>
      <c r="L498" s="41"/>
      <c r="M498" s="41"/>
    </row>
    <row r="499" spans="1:13" ht="21" customHeight="1" x14ac:dyDescent="0.45">
      <c r="A499" s="41"/>
      <c r="B499" s="152"/>
      <c r="C499" s="62"/>
      <c r="D499" s="62"/>
      <c r="E499" s="41"/>
      <c r="F499" s="41"/>
      <c r="G499" s="41"/>
      <c r="H499" s="41"/>
      <c r="I499" s="41"/>
      <c r="J499" s="41"/>
      <c r="K499" s="41"/>
      <c r="L499" s="41"/>
      <c r="M499" s="41"/>
    </row>
    <row r="500" spans="1:13" ht="21" customHeight="1" x14ac:dyDescent="0.45">
      <c r="A500" s="41"/>
      <c r="B500" s="152"/>
      <c r="C500" s="62"/>
      <c r="D500" s="62"/>
      <c r="E500" s="41"/>
      <c r="F500" s="41"/>
      <c r="G500" s="41"/>
      <c r="H500" s="41"/>
      <c r="I500" s="41"/>
      <c r="J500" s="41"/>
      <c r="K500" s="41"/>
      <c r="L500" s="41"/>
      <c r="M500" s="41"/>
    </row>
  </sheetData>
  <mergeCells count="1">
    <mergeCell ref="A1:J1"/>
  </mergeCells>
  <conditionalFormatting sqref="E22 G22 I22 I24 E3:E20 G3:G20 I3:I20">
    <cfRule type="cellIs" dxfId="36" priority="1" operator="greaterThan">
      <formula>0</formula>
    </cfRule>
  </conditionalFormatting>
  <dataValidations count="7">
    <dataValidation type="decimal" operator="lessThanOrEqual" allowBlank="1" showInputMessage="1" showErrorMessage="1" prompt="ใส่จำนวนเกิน" sqref="E22">
      <formula1>B22</formula1>
    </dataValidation>
    <dataValidation type="decimal" operator="lessThanOrEqual" allowBlank="1" showInputMessage="1" showErrorMessage="1" prompt="ใส่จำนวนเกิน" sqref="G22">
      <formula1>B22</formula1>
    </dataValidation>
    <dataValidation type="decimal" operator="lessThanOrEqual" allowBlank="1" showInputMessage="1" showErrorMessage="1" prompt="จำนวนเกินผู้เรียนทั้งหมด" sqref="I3:I20">
      <formula1>B3</formula1>
    </dataValidation>
    <dataValidation type="decimal" operator="lessThanOrEqual" allowBlank="1" showInputMessage="1" showErrorMessage="1" prompt="ใส่จำนวนบุคลากรเกิน" sqref="I24">
      <formula1>B24</formula1>
    </dataValidation>
    <dataValidation type="decimal" operator="lessThanOrEqual" allowBlank="1" showInputMessage="1" showErrorMessage="1" prompt="จำนวนเกินผู้เรียนทั้งหมด" sqref="E3:E20">
      <formula1>B3</formula1>
    </dataValidation>
    <dataValidation type="decimal" operator="lessThanOrEqual" allowBlank="1" showInputMessage="1" showErrorMessage="1" prompt="ใส่จำนวนครูเกิน" sqref="I22">
      <formula1>B22</formula1>
    </dataValidation>
    <dataValidation type="decimal" operator="lessThanOrEqual" allowBlank="1" showInputMessage="1" showErrorMessage="1" prompt="จำนวนเกินผู้เรียนทั้งหมด" sqref="G3:G20">
      <formula1>B3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opLeftCell="A13" workbookViewId="0">
      <selection activeCell="L14" sqref="L14"/>
    </sheetView>
  </sheetViews>
  <sheetFormatPr defaultColWidth="17.25" defaultRowHeight="15" customHeight="1" x14ac:dyDescent="0.2"/>
  <cols>
    <col min="1" max="1" width="23.375" customWidth="1"/>
    <col min="2" max="2" width="9.75" customWidth="1"/>
    <col min="3" max="3" width="12.875" customWidth="1"/>
    <col min="4" max="4" width="9" customWidth="1"/>
    <col min="5" max="5" width="12.625" customWidth="1"/>
    <col min="6" max="6" width="11.625" customWidth="1"/>
    <col min="7" max="7" width="15.625" customWidth="1"/>
    <col min="8" max="8" width="9.375" customWidth="1"/>
    <col min="9" max="9" width="15.625" customWidth="1"/>
    <col min="10" max="10" width="8.875" customWidth="1"/>
    <col min="11" max="11" width="11.375" hidden="1" customWidth="1"/>
    <col min="12" max="12" width="12.75" customWidth="1"/>
    <col min="13" max="13" width="9" customWidth="1"/>
  </cols>
  <sheetData>
    <row r="1" spans="1:13" ht="21" customHeight="1" x14ac:dyDescent="0.45">
      <c r="A1" s="179" t="s">
        <v>49</v>
      </c>
      <c r="B1" s="159"/>
      <c r="C1" s="159"/>
      <c r="D1" s="159"/>
      <c r="E1" s="159"/>
      <c r="F1" s="159"/>
      <c r="G1" s="159"/>
      <c r="H1" s="159"/>
      <c r="I1" s="159"/>
      <c r="J1" s="160"/>
      <c r="K1" s="64"/>
      <c r="L1" s="41"/>
      <c r="M1" s="41"/>
    </row>
    <row r="2" spans="1:13" ht="75.75" customHeight="1" x14ac:dyDescent="0.45">
      <c r="A2" s="65" t="s">
        <v>8</v>
      </c>
      <c r="B2" s="66" t="s">
        <v>50</v>
      </c>
      <c r="C2" s="66" t="s">
        <v>51</v>
      </c>
      <c r="D2" s="66" t="s">
        <v>52</v>
      </c>
      <c r="E2" s="66" t="s">
        <v>53</v>
      </c>
      <c r="F2" s="66" t="s">
        <v>54</v>
      </c>
      <c r="G2" s="66" t="s">
        <v>55</v>
      </c>
      <c r="H2" s="66" t="s">
        <v>56</v>
      </c>
      <c r="I2" s="66" t="s">
        <v>57</v>
      </c>
      <c r="J2" s="66" t="s">
        <v>58</v>
      </c>
      <c r="K2" s="41"/>
      <c r="L2" s="41"/>
      <c r="M2" s="41"/>
    </row>
    <row r="3" spans="1:13" ht="21" customHeight="1" x14ac:dyDescent="0.45">
      <c r="A3" s="67" t="str">
        <f>IF(master!A5="","",master!A5)</f>
        <v>ช่างยนต์</v>
      </c>
      <c r="B3" s="180"/>
      <c r="C3" s="68"/>
      <c r="D3" s="49" t="str">
        <f t="shared" ref="D3:D21" si="0">IF(ISERROR(C3/$B$3),"AUTO",ROUND(C3/$B$3*100,2))</f>
        <v>AUTO</v>
      </c>
      <c r="E3" s="68"/>
      <c r="F3" s="49" t="str">
        <f t="shared" ref="F3:F21" si="1">IF(ISERROR(E3/$B$3),"AUTO",ROUND(E3/$B$3*100,2))</f>
        <v>AUTO</v>
      </c>
      <c r="G3" s="68"/>
      <c r="H3" s="49" t="str">
        <f t="shared" ref="H3:H21" si="2">IF(ISERROR(G3/$B$3),"AUTO",ROUND(G3/$B$3*100,2))</f>
        <v>AUTO</v>
      </c>
      <c r="I3" s="68"/>
      <c r="J3" s="49" t="str">
        <f t="shared" ref="J3:J21" si="3">IF(ISERROR(I3/$B$3),"AUTO",ROUND(I3/$B$3*100,2))</f>
        <v>AUTO</v>
      </c>
      <c r="K3" s="69">
        <f t="shared" ref="K3:K19" si="4">C3+E3+G3+I3</f>
        <v>0</v>
      </c>
      <c r="L3" s="70" t="str">
        <f t="shared" ref="L3:L19" si="5">IF(K3&gt;$B$3,"ผลรวมเกินงบดำเนินการ"," ")</f>
        <v xml:space="preserve"> </v>
      </c>
      <c r="M3" s="41"/>
    </row>
    <row r="4" spans="1:13" ht="21" customHeight="1" x14ac:dyDescent="0.45">
      <c r="A4" s="67" t="str">
        <f>IF(master!A6="","",master!A6)</f>
        <v>ช่างไฟฟ้ากำลัง</v>
      </c>
      <c r="B4" s="167"/>
      <c r="C4" s="68"/>
      <c r="D4" s="49" t="str">
        <f t="shared" si="0"/>
        <v>AUTO</v>
      </c>
      <c r="E4" s="68"/>
      <c r="F4" s="49" t="str">
        <f t="shared" si="1"/>
        <v>AUTO</v>
      </c>
      <c r="G4" s="68"/>
      <c r="H4" s="49" t="str">
        <f t="shared" si="2"/>
        <v>AUTO</v>
      </c>
      <c r="I4" s="68"/>
      <c r="J4" s="49" t="str">
        <f t="shared" si="3"/>
        <v>AUTO</v>
      </c>
      <c r="K4" s="69">
        <f t="shared" si="4"/>
        <v>0</v>
      </c>
      <c r="L4" s="70" t="str">
        <f t="shared" si="5"/>
        <v xml:space="preserve"> </v>
      </c>
      <c r="M4" s="41"/>
    </row>
    <row r="5" spans="1:13" ht="21" customHeight="1" x14ac:dyDescent="0.45">
      <c r="A5" s="67" t="str">
        <f>IF(master!A7="","",master!A7)</f>
        <v>อิเล็กทรอนิกส์</v>
      </c>
      <c r="B5" s="167"/>
      <c r="C5" s="68"/>
      <c r="D5" s="49" t="str">
        <f t="shared" si="0"/>
        <v>AUTO</v>
      </c>
      <c r="E5" s="68"/>
      <c r="F5" s="49" t="str">
        <f t="shared" si="1"/>
        <v>AUTO</v>
      </c>
      <c r="G5" s="68"/>
      <c r="H5" s="49" t="str">
        <f t="shared" si="2"/>
        <v>AUTO</v>
      </c>
      <c r="I5" s="68"/>
      <c r="J5" s="49" t="str">
        <f t="shared" si="3"/>
        <v>AUTO</v>
      </c>
      <c r="K5" s="69">
        <f t="shared" si="4"/>
        <v>0</v>
      </c>
      <c r="L5" s="70" t="str">
        <f t="shared" si="5"/>
        <v xml:space="preserve"> </v>
      </c>
      <c r="M5" s="41"/>
    </row>
    <row r="6" spans="1:13" ht="21" customHeight="1" x14ac:dyDescent="0.45">
      <c r="A6" s="67" t="str">
        <f>IF(master!A8="","",master!A8)</f>
        <v>การบัญชี</v>
      </c>
      <c r="B6" s="167"/>
      <c r="C6" s="68"/>
      <c r="D6" s="49" t="str">
        <f t="shared" si="0"/>
        <v>AUTO</v>
      </c>
      <c r="E6" s="68"/>
      <c r="F6" s="49" t="str">
        <f t="shared" si="1"/>
        <v>AUTO</v>
      </c>
      <c r="G6" s="68"/>
      <c r="H6" s="49" t="str">
        <f t="shared" si="2"/>
        <v>AUTO</v>
      </c>
      <c r="I6" s="68"/>
      <c r="J6" s="49" t="str">
        <f t="shared" si="3"/>
        <v>AUTO</v>
      </c>
      <c r="K6" s="69">
        <f t="shared" si="4"/>
        <v>0</v>
      </c>
      <c r="L6" s="70" t="str">
        <f t="shared" si="5"/>
        <v xml:space="preserve"> </v>
      </c>
      <c r="M6" s="41"/>
    </row>
    <row r="7" spans="1:13" ht="21" customHeight="1" x14ac:dyDescent="0.45">
      <c r="A7" s="67" t="str">
        <f>IF(master!A9="","",master!A9)</f>
        <v>เทคโนโลยีสารสนเทศ</v>
      </c>
      <c r="B7" s="167"/>
      <c r="C7" s="68"/>
      <c r="D7" s="49" t="str">
        <f t="shared" si="0"/>
        <v>AUTO</v>
      </c>
      <c r="E7" s="68"/>
      <c r="F7" s="49" t="str">
        <f t="shared" si="1"/>
        <v>AUTO</v>
      </c>
      <c r="G7" s="68"/>
      <c r="H7" s="49" t="str">
        <f t="shared" si="2"/>
        <v>AUTO</v>
      </c>
      <c r="I7" s="68"/>
      <c r="J7" s="49" t="str">
        <f t="shared" si="3"/>
        <v>AUTO</v>
      </c>
      <c r="K7" s="69">
        <f t="shared" si="4"/>
        <v>0</v>
      </c>
      <c r="L7" s="70" t="str">
        <f t="shared" si="5"/>
        <v xml:space="preserve"> </v>
      </c>
      <c r="M7" s="41"/>
    </row>
    <row r="8" spans="1:13" ht="21" customHeight="1" x14ac:dyDescent="0.45">
      <c r="A8" s="67" t="str">
        <f>IF(master!A10="","",master!A10)</f>
        <v>เทคนิคยานยนต์</v>
      </c>
      <c r="B8" s="167"/>
      <c r="C8" s="68"/>
      <c r="D8" s="49" t="str">
        <f t="shared" si="0"/>
        <v>AUTO</v>
      </c>
      <c r="E8" s="68"/>
      <c r="F8" s="49" t="str">
        <f t="shared" si="1"/>
        <v>AUTO</v>
      </c>
      <c r="G8" s="68"/>
      <c r="H8" s="49" t="str">
        <f t="shared" si="2"/>
        <v>AUTO</v>
      </c>
      <c r="I8" s="68"/>
      <c r="J8" s="49" t="str">
        <f t="shared" si="3"/>
        <v>AUTO</v>
      </c>
      <c r="K8" s="69">
        <f t="shared" si="4"/>
        <v>0</v>
      </c>
      <c r="L8" s="70" t="str">
        <f t="shared" si="5"/>
        <v xml:space="preserve"> </v>
      </c>
      <c r="M8" s="41"/>
    </row>
    <row r="9" spans="1:13" ht="21" customHeight="1" x14ac:dyDescent="0.45">
      <c r="A9" s="67" t="str">
        <f>IF(master!A11="","",master!A11)</f>
        <v>ติดตั้งไฟฟ้า</v>
      </c>
      <c r="B9" s="167"/>
      <c r="C9" s="68"/>
      <c r="D9" s="49" t="str">
        <f t="shared" si="0"/>
        <v>AUTO</v>
      </c>
      <c r="E9" s="68"/>
      <c r="F9" s="49" t="str">
        <f t="shared" si="1"/>
        <v>AUTO</v>
      </c>
      <c r="G9" s="68"/>
      <c r="H9" s="49" t="str">
        <f t="shared" si="2"/>
        <v>AUTO</v>
      </c>
      <c r="I9" s="68"/>
      <c r="J9" s="49" t="str">
        <f t="shared" si="3"/>
        <v>AUTO</v>
      </c>
      <c r="K9" s="69">
        <f t="shared" si="4"/>
        <v>0</v>
      </c>
      <c r="L9" s="70" t="str">
        <f t="shared" si="5"/>
        <v xml:space="preserve"> </v>
      </c>
      <c r="M9" s="41"/>
    </row>
    <row r="10" spans="1:13" ht="21" customHeight="1" x14ac:dyDescent="0.45">
      <c r="A10" s="67" t="str">
        <f>IF(master!A12="","",master!A12)</f>
        <v>การบัญชี</v>
      </c>
      <c r="B10" s="167"/>
      <c r="C10" s="68"/>
      <c r="D10" s="49" t="str">
        <f t="shared" si="0"/>
        <v>AUTO</v>
      </c>
      <c r="E10" s="68"/>
      <c r="F10" s="49" t="str">
        <f t="shared" si="1"/>
        <v>AUTO</v>
      </c>
      <c r="G10" s="68"/>
      <c r="H10" s="49" t="str">
        <f t="shared" si="2"/>
        <v>AUTO</v>
      </c>
      <c r="I10" s="68"/>
      <c r="J10" s="49" t="str">
        <f t="shared" si="3"/>
        <v>AUTO</v>
      </c>
      <c r="K10" s="69">
        <f t="shared" si="4"/>
        <v>0</v>
      </c>
      <c r="L10" s="70" t="str">
        <f t="shared" si="5"/>
        <v xml:space="preserve"> </v>
      </c>
      <c r="M10" s="41"/>
    </row>
    <row r="11" spans="1:13" ht="21" customHeight="1" x14ac:dyDescent="0.45">
      <c r="A11" s="67" t="str">
        <f>IF(master!A13="","",master!A13)</f>
        <v>เทคโนโลยีสารสนเทศ</v>
      </c>
      <c r="B11" s="167"/>
      <c r="C11" s="68"/>
      <c r="D11" s="49" t="str">
        <f t="shared" si="0"/>
        <v>AUTO</v>
      </c>
      <c r="E11" s="68"/>
      <c r="F11" s="49" t="str">
        <f t="shared" si="1"/>
        <v>AUTO</v>
      </c>
      <c r="G11" s="68"/>
      <c r="H11" s="49" t="str">
        <f t="shared" si="2"/>
        <v>AUTO</v>
      </c>
      <c r="I11" s="68"/>
      <c r="J11" s="49" t="str">
        <f t="shared" si="3"/>
        <v>AUTO</v>
      </c>
      <c r="K11" s="69">
        <f t="shared" si="4"/>
        <v>0</v>
      </c>
      <c r="L11" s="70" t="str">
        <f t="shared" si="5"/>
        <v xml:space="preserve"> </v>
      </c>
      <c r="M11" s="41"/>
    </row>
    <row r="12" spans="1:13" ht="21" customHeight="1" x14ac:dyDescent="0.45">
      <c r="A12" s="67" t="str">
        <f>IF(master!A14="","",master!A14)</f>
        <v>เทคนิคพื้นฐาน</v>
      </c>
      <c r="B12" s="167"/>
      <c r="C12" s="68"/>
      <c r="D12" s="49" t="str">
        <f t="shared" si="0"/>
        <v>AUTO</v>
      </c>
      <c r="E12" s="68"/>
      <c r="F12" s="49" t="str">
        <f t="shared" si="1"/>
        <v>AUTO</v>
      </c>
      <c r="G12" s="68"/>
      <c r="H12" s="49" t="str">
        <f t="shared" si="2"/>
        <v>AUTO</v>
      </c>
      <c r="I12" s="68"/>
      <c r="J12" s="49" t="str">
        <f t="shared" si="3"/>
        <v>AUTO</v>
      </c>
      <c r="K12" s="69">
        <f t="shared" si="4"/>
        <v>0</v>
      </c>
      <c r="L12" s="70" t="str">
        <f t="shared" si="5"/>
        <v xml:space="preserve"> </v>
      </c>
      <c r="M12" s="41"/>
    </row>
    <row r="13" spans="1:13" ht="21" customHeight="1" x14ac:dyDescent="0.45">
      <c r="A13" s="67" t="str">
        <f>IF(master!A15="","",master!A15)</f>
        <v/>
      </c>
      <c r="B13" s="167"/>
      <c r="C13" s="68"/>
      <c r="D13" s="49" t="str">
        <f t="shared" si="0"/>
        <v>AUTO</v>
      </c>
      <c r="E13" s="68"/>
      <c r="F13" s="49" t="str">
        <f t="shared" si="1"/>
        <v>AUTO</v>
      </c>
      <c r="G13" s="68"/>
      <c r="H13" s="49" t="str">
        <f t="shared" si="2"/>
        <v>AUTO</v>
      </c>
      <c r="I13" s="68"/>
      <c r="J13" s="49" t="str">
        <f t="shared" si="3"/>
        <v>AUTO</v>
      </c>
      <c r="K13" s="69">
        <f t="shared" si="4"/>
        <v>0</v>
      </c>
      <c r="L13" s="70" t="str">
        <f t="shared" si="5"/>
        <v xml:space="preserve"> </v>
      </c>
      <c r="M13" s="41"/>
    </row>
    <row r="14" spans="1:13" ht="21" customHeight="1" x14ac:dyDescent="0.45">
      <c r="A14" s="67" t="str">
        <f>IF(master!A16="","",master!A16)</f>
        <v/>
      </c>
      <c r="B14" s="167"/>
      <c r="C14" s="68"/>
      <c r="D14" s="49" t="str">
        <f t="shared" si="0"/>
        <v>AUTO</v>
      </c>
      <c r="E14" s="68"/>
      <c r="F14" s="49" t="str">
        <f t="shared" si="1"/>
        <v>AUTO</v>
      </c>
      <c r="G14" s="68"/>
      <c r="H14" s="49" t="str">
        <f t="shared" si="2"/>
        <v>AUTO</v>
      </c>
      <c r="I14" s="68"/>
      <c r="J14" s="49" t="str">
        <f t="shared" si="3"/>
        <v>AUTO</v>
      </c>
      <c r="K14" s="69">
        <f t="shared" si="4"/>
        <v>0</v>
      </c>
      <c r="L14" s="70" t="str">
        <f t="shared" si="5"/>
        <v xml:space="preserve"> </v>
      </c>
      <c r="M14" s="41"/>
    </row>
    <row r="15" spans="1:13" ht="21" customHeight="1" x14ac:dyDescent="0.45">
      <c r="A15" s="67" t="str">
        <f>IF(master!A17="","",master!A17)</f>
        <v/>
      </c>
      <c r="B15" s="167"/>
      <c r="C15" s="68"/>
      <c r="D15" s="49" t="str">
        <f t="shared" si="0"/>
        <v>AUTO</v>
      </c>
      <c r="E15" s="68"/>
      <c r="F15" s="49" t="str">
        <f t="shared" si="1"/>
        <v>AUTO</v>
      </c>
      <c r="G15" s="68"/>
      <c r="H15" s="49" t="str">
        <f t="shared" si="2"/>
        <v>AUTO</v>
      </c>
      <c r="I15" s="68"/>
      <c r="J15" s="49" t="str">
        <f t="shared" si="3"/>
        <v>AUTO</v>
      </c>
      <c r="K15" s="69">
        <f t="shared" si="4"/>
        <v>0</v>
      </c>
      <c r="L15" s="70" t="str">
        <f t="shared" si="5"/>
        <v xml:space="preserve"> </v>
      </c>
      <c r="M15" s="41"/>
    </row>
    <row r="16" spans="1:13" ht="21" customHeight="1" x14ac:dyDescent="0.45">
      <c r="A16" s="67" t="str">
        <f>IF(master!A18="","",master!A18)</f>
        <v/>
      </c>
      <c r="B16" s="167"/>
      <c r="C16" s="68"/>
      <c r="D16" s="49" t="str">
        <f t="shared" si="0"/>
        <v>AUTO</v>
      </c>
      <c r="E16" s="68"/>
      <c r="F16" s="49" t="str">
        <f t="shared" si="1"/>
        <v>AUTO</v>
      </c>
      <c r="G16" s="68"/>
      <c r="H16" s="49" t="str">
        <f t="shared" si="2"/>
        <v>AUTO</v>
      </c>
      <c r="I16" s="68"/>
      <c r="J16" s="49" t="str">
        <f t="shared" si="3"/>
        <v>AUTO</v>
      </c>
      <c r="K16" s="69">
        <f t="shared" si="4"/>
        <v>0</v>
      </c>
      <c r="L16" s="70" t="str">
        <f t="shared" si="5"/>
        <v xml:space="preserve"> </v>
      </c>
      <c r="M16" s="41"/>
    </row>
    <row r="17" spans="1:13" ht="21" customHeight="1" x14ac:dyDescent="0.45">
      <c r="A17" s="67" t="str">
        <f>IF(master!A19="","",master!A19)</f>
        <v/>
      </c>
      <c r="B17" s="167"/>
      <c r="C17" s="68"/>
      <c r="D17" s="49" t="str">
        <f t="shared" si="0"/>
        <v>AUTO</v>
      </c>
      <c r="E17" s="68"/>
      <c r="F17" s="49" t="str">
        <f t="shared" si="1"/>
        <v>AUTO</v>
      </c>
      <c r="G17" s="68"/>
      <c r="H17" s="49" t="str">
        <f t="shared" si="2"/>
        <v>AUTO</v>
      </c>
      <c r="I17" s="68"/>
      <c r="J17" s="49" t="str">
        <f t="shared" si="3"/>
        <v>AUTO</v>
      </c>
      <c r="K17" s="69">
        <f t="shared" si="4"/>
        <v>0</v>
      </c>
      <c r="L17" s="70" t="str">
        <f t="shared" si="5"/>
        <v xml:space="preserve"> </v>
      </c>
      <c r="M17" s="41"/>
    </row>
    <row r="18" spans="1:13" ht="21" customHeight="1" x14ac:dyDescent="0.45">
      <c r="A18" s="67" t="str">
        <f>IF(master!A20="","",master!A20)</f>
        <v/>
      </c>
      <c r="B18" s="167"/>
      <c r="C18" s="68"/>
      <c r="D18" s="49" t="str">
        <f t="shared" si="0"/>
        <v>AUTO</v>
      </c>
      <c r="E18" s="68"/>
      <c r="F18" s="49" t="str">
        <f t="shared" si="1"/>
        <v>AUTO</v>
      </c>
      <c r="G18" s="68"/>
      <c r="H18" s="49" t="str">
        <f t="shared" si="2"/>
        <v>AUTO</v>
      </c>
      <c r="I18" s="68"/>
      <c r="J18" s="49" t="str">
        <f t="shared" si="3"/>
        <v>AUTO</v>
      </c>
      <c r="K18" s="69">
        <f t="shared" si="4"/>
        <v>0</v>
      </c>
      <c r="L18" s="70" t="str">
        <f t="shared" si="5"/>
        <v xml:space="preserve"> </v>
      </c>
      <c r="M18" s="41"/>
    </row>
    <row r="19" spans="1:13" ht="21" customHeight="1" x14ac:dyDescent="0.45">
      <c r="A19" s="67" t="str">
        <f>IF(master!A22="","",master!A22)</f>
        <v/>
      </c>
      <c r="B19" s="168"/>
      <c r="C19" s="68"/>
      <c r="D19" s="49" t="str">
        <f t="shared" si="0"/>
        <v>AUTO</v>
      </c>
      <c r="E19" s="68"/>
      <c r="F19" s="49" t="str">
        <f t="shared" si="1"/>
        <v>AUTO</v>
      </c>
      <c r="G19" s="68"/>
      <c r="H19" s="49" t="str">
        <f t="shared" si="2"/>
        <v>AUTO</v>
      </c>
      <c r="I19" s="68"/>
      <c r="J19" s="49" t="str">
        <f t="shared" si="3"/>
        <v>AUTO</v>
      </c>
      <c r="K19" s="69">
        <f t="shared" si="4"/>
        <v>0</v>
      </c>
      <c r="L19" s="70" t="str">
        <f t="shared" si="5"/>
        <v xml:space="preserve"> </v>
      </c>
      <c r="M19" s="41"/>
    </row>
    <row r="20" spans="1:13" ht="21" customHeight="1" x14ac:dyDescent="0.45">
      <c r="A20" s="71" t="s">
        <v>10</v>
      </c>
      <c r="B20" s="72">
        <f>B3</f>
        <v>0</v>
      </c>
      <c r="C20" s="73">
        <f>SUM(C3:C19)</f>
        <v>0</v>
      </c>
      <c r="D20" s="59" t="str">
        <f t="shared" si="0"/>
        <v>AUTO</v>
      </c>
      <c r="E20" s="73">
        <f>SUM(E3:E19)</f>
        <v>0</v>
      </c>
      <c r="F20" s="59" t="str">
        <f t="shared" si="1"/>
        <v>AUTO</v>
      </c>
      <c r="G20" s="73">
        <f>SUM(G3:G19)</f>
        <v>0</v>
      </c>
      <c r="H20" s="59" t="str">
        <f t="shared" si="2"/>
        <v>AUTO</v>
      </c>
      <c r="I20" s="73">
        <f>SUM(I3:I19)</f>
        <v>0</v>
      </c>
      <c r="J20" s="59" t="str">
        <f t="shared" si="3"/>
        <v>AUTO</v>
      </c>
      <c r="K20" s="41"/>
      <c r="L20" s="41"/>
      <c r="M20" s="41"/>
    </row>
    <row r="21" spans="1:13" ht="21" hidden="1" customHeight="1" x14ac:dyDescent="0.45">
      <c r="A21" s="24"/>
      <c r="B21" s="24">
        <f>IF(B20&gt;0,1,0)</f>
        <v>0</v>
      </c>
      <c r="C21" s="24"/>
      <c r="D21" s="74" t="str">
        <f t="shared" si="0"/>
        <v>AUTO</v>
      </c>
      <c r="E21" s="24"/>
      <c r="F21" s="74" t="str">
        <f t="shared" si="1"/>
        <v>AUTO</v>
      </c>
      <c r="G21" s="24"/>
      <c r="H21" s="74" t="str">
        <f t="shared" si="2"/>
        <v>AUTO</v>
      </c>
      <c r="I21" s="24"/>
      <c r="J21" s="74" t="str">
        <f t="shared" si="3"/>
        <v>AUTO</v>
      </c>
      <c r="K21" s="41" t="e">
        <f>SUM(B21+D21+F21+H21+J21)</f>
        <v>#VALUE!</v>
      </c>
      <c r="L21" s="41"/>
      <c r="M21" s="41"/>
    </row>
    <row r="22" spans="1:13" ht="21" customHeight="1" x14ac:dyDescent="0.45">
      <c r="A22" s="41"/>
      <c r="B22" s="152"/>
      <c r="C22" s="62"/>
      <c r="D22" s="62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21" customHeight="1" x14ac:dyDescent="0.45">
      <c r="A23" s="41"/>
      <c r="B23" s="152"/>
      <c r="C23" s="62"/>
      <c r="D23" s="62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21" customHeight="1" x14ac:dyDescent="0.45">
      <c r="A24" s="41"/>
      <c r="B24" s="152"/>
      <c r="C24" s="62"/>
      <c r="D24" s="62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21" customHeight="1" x14ac:dyDescent="0.45">
      <c r="A25" s="41"/>
      <c r="B25" s="152"/>
      <c r="C25" s="62"/>
      <c r="D25" s="62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21" customHeight="1" x14ac:dyDescent="0.45">
      <c r="A26" s="41"/>
      <c r="B26" s="152"/>
      <c r="C26" s="62"/>
      <c r="D26" s="62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21" customHeight="1" x14ac:dyDescent="0.45">
      <c r="A27" s="41"/>
      <c r="B27" s="152"/>
      <c r="C27" s="62"/>
      <c r="D27" s="62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21" customHeight="1" x14ac:dyDescent="0.45">
      <c r="A28" s="41"/>
      <c r="B28" s="152"/>
      <c r="C28" s="62"/>
      <c r="D28" s="62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21" customHeight="1" x14ac:dyDescent="0.45">
      <c r="A29" s="41"/>
      <c r="B29" s="152"/>
      <c r="C29" s="62"/>
      <c r="D29" s="62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21" customHeight="1" x14ac:dyDescent="0.45">
      <c r="A30" s="41"/>
      <c r="B30" s="152"/>
      <c r="C30" s="62"/>
      <c r="D30" s="62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21" customHeight="1" x14ac:dyDescent="0.45">
      <c r="A31" s="41"/>
      <c r="B31" s="152"/>
      <c r="C31" s="62"/>
      <c r="D31" s="62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21" customHeight="1" x14ac:dyDescent="0.45">
      <c r="A32" s="41"/>
      <c r="B32" s="152"/>
      <c r="C32" s="62"/>
      <c r="D32" s="62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21" customHeight="1" x14ac:dyDescent="0.45">
      <c r="A33" s="41"/>
      <c r="B33" s="152"/>
      <c r="C33" s="62"/>
      <c r="D33" s="62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21" customHeight="1" x14ac:dyDescent="0.45">
      <c r="A34" s="41"/>
      <c r="B34" s="152"/>
      <c r="C34" s="62"/>
      <c r="D34" s="62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21" customHeight="1" x14ac:dyDescent="0.45">
      <c r="A35" s="41"/>
      <c r="B35" s="152"/>
      <c r="C35" s="62"/>
      <c r="D35" s="62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21" customHeight="1" x14ac:dyDescent="0.45">
      <c r="A36" s="41"/>
      <c r="B36" s="152"/>
      <c r="C36" s="62"/>
      <c r="D36" s="62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21" customHeight="1" x14ac:dyDescent="0.45">
      <c r="A37" s="41"/>
      <c r="B37" s="152"/>
      <c r="C37" s="62"/>
      <c r="D37" s="62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21" customHeight="1" x14ac:dyDescent="0.45">
      <c r="A38" s="41"/>
      <c r="B38" s="152"/>
      <c r="C38" s="62"/>
      <c r="D38" s="62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21" customHeight="1" x14ac:dyDescent="0.45">
      <c r="A39" s="41"/>
      <c r="B39" s="152"/>
      <c r="C39" s="62"/>
      <c r="D39" s="62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21" customHeight="1" x14ac:dyDescent="0.45">
      <c r="A40" s="41"/>
      <c r="B40" s="152"/>
      <c r="C40" s="62"/>
      <c r="D40" s="62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21" customHeight="1" x14ac:dyDescent="0.45">
      <c r="A41" s="41"/>
      <c r="B41" s="152"/>
      <c r="C41" s="62"/>
      <c r="D41" s="62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21" customHeight="1" x14ac:dyDescent="0.45">
      <c r="A42" s="41"/>
      <c r="B42" s="152"/>
      <c r="C42" s="62"/>
      <c r="D42" s="62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21" customHeight="1" x14ac:dyDescent="0.45">
      <c r="A43" s="41"/>
      <c r="B43" s="152"/>
      <c r="C43" s="62"/>
      <c r="D43" s="62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21" customHeight="1" x14ac:dyDescent="0.45">
      <c r="A44" s="41"/>
      <c r="B44" s="152"/>
      <c r="C44" s="62"/>
      <c r="D44" s="62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21" customHeight="1" x14ac:dyDescent="0.45">
      <c r="A45" s="41"/>
      <c r="B45" s="152"/>
      <c r="C45" s="62"/>
      <c r="D45" s="62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21" customHeight="1" x14ac:dyDescent="0.45">
      <c r="A46" s="41"/>
      <c r="B46" s="152"/>
      <c r="C46" s="62"/>
      <c r="D46" s="62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1" customHeight="1" x14ac:dyDescent="0.45">
      <c r="A47" s="41"/>
      <c r="B47" s="152"/>
      <c r="C47" s="62"/>
      <c r="D47" s="62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21" customHeight="1" x14ac:dyDescent="0.45">
      <c r="A48" s="41"/>
      <c r="B48" s="152"/>
      <c r="C48" s="62"/>
      <c r="D48" s="62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21" customHeight="1" x14ac:dyDescent="0.45">
      <c r="A49" s="41"/>
      <c r="B49" s="152"/>
      <c r="C49" s="62"/>
      <c r="D49" s="62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21" customHeight="1" x14ac:dyDescent="0.45">
      <c r="A50" s="41"/>
      <c r="B50" s="152"/>
      <c r="C50" s="62"/>
      <c r="D50" s="62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21" customHeight="1" x14ac:dyDescent="0.45">
      <c r="A51" s="41"/>
      <c r="B51" s="152"/>
      <c r="C51" s="62"/>
      <c r="D51" s="62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21" customHeight="1" x14ac:dyDescent="0.45">
      <c r="A52" s="41"/>
      <c r="B52" s="152"/>
      <c r="C52" s="62"/>
      <c r="D52" s="62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21" customHeight="1" x14ac:dyDescent="0.45">
      <c r="A53" s="41"/>
      <c r="B53" s="152"/>
      <c r="C53" s="62"/>
      <c r="D53" s="62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21" customHeight="1" x14ac:dyDescent="0.45">
      <c r="A54" s="41"/>
      <c r="B54" s="152"/>
      <c r="C54" s="62"/>
      <c r="D54" s="62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21" customHeight="1" x14ac:dyDescent="0.45">
      <c r="A55" s="41"/>
      <c r="B55" s="152"/>
      <c r="C55" s="62"/>
      <c r="D55" s="62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21" customHeight="1" x14ac:dyDescent="0.45">
      <c r="A56" s="41"/>
      <c r="B56" s="152"/>
      <c r="C56" s="62"/>
      <c r="D56" s="62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21" customHeight="1" x14ac:dyDescent="0.45">
      <c r="A57" s="41"/>
      <c r="B57" s="152"/>
      <c r="C57" s="62"/>
      <c r="D57" s="62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1" customHeight="1" x14ac:dyDescent="0.45">
      <c r="A58" s="41"/>
      <c r="B58" s="152"/>
      <c r="C58" s="62"/>
      <c r="D58" s="62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21" customHeight="1" x14ac:dyDescent="0.45">
      <c r="A59" s="41"/>
      <c r="B59" s="152"/>
      <c r="C59" s="62"/>
      <c r="D59" s="62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21" customHeight="1" x14ac:dyDescent="0.45">
      <c r="A60" s="41"/>
      <c r="B60" s="152"/>
      <c r="C60" s="62"/>
      <c r="D60" s="62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21" customHeight="1" x14ac:dyDescent="0.45">
      <c r="A61" s="41"/>
      <c r="B61" s="152"/>
      <c r="C61" s="62"/>
      <c r="D61" s="62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21" customHeight="1" x14ac:dyDescent="0.45">
      <c r="A62" s="41"/>
      <c r="B62" s="152"/>
      <c r="C62" s="62"/>
      <c r="D62" s="62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21" customHeight="1" x14ac:dyDescent="0.45">
      <c r="A63" s="41"/>
      <c r="B63" s="152"/>
      <c r="C63" s="62"/>
      <c r="D63" s="62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21" customHeight="1" x14ac:dyDescent="0.45">
      <c r="A64" s="41"/>
      <c r="B64" s="152"/>
      <c r="C64" s="62"/>
      <c r="D64" s="62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21" customHeight="1" x14ac:dyDescent="0.45">
      <c r="A65" s="41"/>
      <c r="B65" s="152"/>
      <c r="C65" s="62"/>
      <c r="D65" s="62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21" customHeight="1" x14ac:dyDescent="0.45">
      <c r="A66" s="41"/>
      <c r="B66" s="152"/>
      <c r="C66" s="62"/>
      <c r="D66" s="62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1" customHeight="1" x14ac:dyDescent="0.45">
      <c r="A67" s="41"/>
      <c r="B67" s="152"/>
      <c r="C67" s="62"/>
      <c r="D67" s="62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21" customHeight="1" x14ac:dyDescent="0.45">
      <c r="A68" s="41"/>
      <c r="B68" s="152"/>
      <c r="C68" s="62"/>
      <c r="D68" s="62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21" customHeight="1" x14ac:dyDescent="0.45">
      <c r="A69" s="41"/>
      <c r="B69" s="152"/>
      <c r="C69" s="62"/>
      <c r="D69" s="62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21" customHeight="1" x14ac:dyDescent="0.45">
      <c r="A70" s="41"/>
      <c r="B70" s="152"/>
      <c r="C70" s="62"/>
      <c r="D70" s="62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21" customHeight="1" x14ac:dyDescent="0.45">
      <c r="A71" s="41"/>
      <c r="B71" s="152"/>
      <c r="C71" s="62"/>
      <c r="D71" s="62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21" customHeight="1" x14ac:dyDescent="0.45">
      <c r="A72" s="41"/>
      <c r="B72" s="152"/>
      <c r="C72" s="62"/>
      <c r="D72" s="62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21" customHeight="1" x14ac:dyDescent="0.45">
      <c r="A73" s="41"/>
      <c r="B73" s="152"/>
      <c r="C73" s="62"/>
      <c r="D73" s="62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21" customHeight="1" x14ac:dyDescent="0.45">
      <c r="A74" s="41"/>
      <c r="B74" s="152"/>
      <c r="C74" s="62"/>
      <c r="D74" s="62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21" customHeight="1" x14ac:dyDescent="0.45">
      <c r="A75" s="41"/>
      <c r="B75" s="152"/>
      <c r="C75" s="62"/>
      <c r="D75" s="62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21" customHeight="1" x14ac:dyDescent="0.45">
      <c r="A76" s="41"/>
      <c r="B76" s="152"/>
      <c r="C76" s="62"/>
      <c r="D76" s="62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21" customHeight="1" x14ac:dyDescent="0.45">
      <c r="A77" s="41"/>
      <c r="B77" s="152"/>
      <c r="C77" s="62"/>
      <c r="D77" s="62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21" customHeight="1" x14ac:dyDescent="0.45">
      <c r="A78" s="41"/>
      <c r="B78" s="152"/>
      <c r="C78" s="62"/>
      <c r="D78" s="62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21" customHeight="1" x14ac:dyDescent="0.45">
      <c r="A79" s="41"/>
      <c r="B79" s="152"/>
      <c r="C79" s="62"/>
      <c r="D79" s="62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21" customHeight="1" x14ac:dyDescent="0.45">
      <c r="A80" s="41"/>
      <c r="B80" s="152"/>
      <c r="C80" s="62"/>
      <c r="D80" s="62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21" customHeight="1" x14ac:dyDescent="0.45">
      <c r="A81" s="41"/>
      <c r="B81" s="152"/>
      <c r="C81" s="62"/>
      <c r="D81" s="62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21" customHeight="1" x14ac:dyDescent="0.45">
      <c r="A82" s="41"/>
      <c r="B82" s="152"/>
      <c r="C82" s="62"/>
      <c r="D82" s="62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21" customHeight="1" x14ac:dyDescent="0.45">
      <c r="A83" s="41"/>
      <c r="B83" s="152"/>
      <c r="C83" s="62"/>
      <c r="D83" s="62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21" customHeight="1" x14ac:dyDescent="0.45">
      <c r="A84" s="41"/>
      <c r="B84" s="152"/>
      <c r="C84" s="62"/>
      <c r="D84" s="62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21" customHeight="1" x14ac:dyDescent="0.45">
      <c r="A85" s="41"/>
      <c r="B85" s="152"/>
      <c r="C85" s="62"/>
      <c r="D85" s="62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21" customHeight="1" x14ac:dyDescent="0.45">
      <c r="A86" s="41"/>
      <c r="B86" s="152"/>
      <c r="C86" s="62"/>
      <c r="D86" s="62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21" customHeight="1" x14ac:dyDescent="0.45">
      <c r="A87" s="41"/>
      <c r="B87" s="152"/>
      <c r="C87" s="62"/>
      <c r="D87" s="62"/>
      <c r="E87" s="41"/>
      <c r="F87" s="41"/>
      <c r="G87" s="41"/>
      <c r="H87" s="41"/>
      <c r="I87" s="41"/>
      <c r="J87" s="41"/>
      <c r="K87" s="41"/>
      <c r="L87" s="41"/>
      <c r="M87" s="41"/>
    </row>
    <row r="88" spans="1:13" ht="21" customHeight="1" x14ac:dyDescent="0.45">
      <c r="A88" s="41"/>
      <c r="B88" s="152"/>
      <c r="C88" s="62"/>
      <c r="D88" s="62"/>
      <c r="E88" s="41"/>
      <c r="F88" s="41"/>
      <c r="G88" s="41"/>
      <c r="H88" s="41"/>
      <c r="I88" s="41"/>
      <c r="J88" s="41"/>
      <c r="K88" s="41"/>
      <c r="L88" s="41"/>
      <c r="M88" s="41"/>
    </row>
    <row r="89" spans="1:13" ht="21" customHeight="1" x14ac:dyDescent="0.45">
      <c r="A89" s="41"/>
      <c r="B89" s="152"/>
      <c r="C89" s="62"/>
      <c r="D89" s="62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21" customHeight="1" x14ac:dyDescent="0.45">
      <c r="A90" s="41"/>
      <c r="B90" s="152"/>
      <c r="C90" s="62"/>
      <c r="D90" s="62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21" customHeight="1" x14ac:dyDescent="0.45">
      <c r="A91" s="41"/>
      <c r="B91" s="152"/>
      <c r="C91" s="62"/>
      <c r="D91" s="62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21" customHeight="1" x14ac:dyDescent="0.45">
      <c r="A92" s="41"/>
      <c r="B92" s="152"/>
      <c r="C92" s="62"/>
      <c r="D92" s="62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21" customHeight="1" x14ac:dyDescent="0.45">
      <c r="A93" s="41"/>
      <c r="B93" s="152"/>
      <c r="C93" s="62"/>
      <c r="D93" s="62"/>
      <c r="E93" s="41"/>
      <c r="F93" s="41"/>
      <c r="G93" s="41"/>
      <c r="H93" s="41"/>
      <c r="I93" s="41"/>
      <c r="J93" s="41"/>
      <c r="K93" s="41"/>
      <c r="L93" s="41"/>
      <c r="M93" s="41"/>
    </row>
    <row r="94" spans="1:13" ht="21" customHeight="1" x14ac:dyDescent="0.45">
      <c r="A94" s="41"/>
      <c r="B94" s="152"/>
      <c r="C94" s="62"/>
      <c r="D94" s="62"/>
      <c r="E94" s="41"/>
      <c r="F94" s="41"/>
      <c r="G94" s="41"/>
      <c r="H94" s="41"/>
      <c r="I94" s="41"/>
      <c r="J94" s="41"/>
      <c r="K94" s="41"/>
      <c r="L94" s="41"/>
      <c r="M94" s="41"/>
    </row>
    <row r="95" spans="1:13" ht="21" customHeight="1" x14ac:dyDescent="0.45">
      <c r="A95" s="41"/>
      <c r="B95" s="152"/>
      <c r="C95" s="62"/>
      <c r="D95" s="62"/>
      <c r="E95" s="41"/>
      <c r="F95" s="41"/>
      <c r="G95" s="41"/>
      <c r="H95" s="41"/>
      <c r="I95" s="41"/>
      <c r="J95" s="41"/>
      <c r="K95" s="41"/>
      <c r="L95" s="41"/>
      <c r="M95" s="41"/>
    </row>
    <row r="96" spans="1:13" ht="21" customHeight="1" x14ac:dyDescent="0.45">
      <c r="A96" s="41"/>
      <c r="B96" s="152"/>
      <c r="C96" s="62"/>
      <c r="D96" s="62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21" customHeight="1" x14ac:dyDescent="0.45">
      <c r="A97" s="41"/>
      <c r="B97" s="152"/>
      <c r="C97" s="62"/>
      <c r="D97" s="62"/>
      <c r="E97" s="41"/>
      <c r="F97" s="41"/>
      <c r="G97" s="41"/>
      <c r="H97" s="41"/>
      <c r="I97" s="41"/>
      <c r="J97" s="41"/>
      <c r="K97" s="41"/>
      <c r="L97" s="41"/>
      <c r="M97" s="41"/>
    </row>
    <row r="98" spans="1:13" ht="21" customHeight="1" x14ac:dyDescent="0.45">
      <c r="A98" s="41"/>
      <c r="B98" s="152"/>
      <c r="C98" s="62"/>
      <c r="D98" s="62"/>
      <c r="E98" s="41"/>
      <c r="F98" s="41"/>
      <c r="G98" s="41"/>
      <c r="H98" s="41"/>
      <c r="I98" s="41"/>
      <c r="J98" s="41"/>
      <c r="K98" s="41"/>
      <c r="L98" s="41"/>
      <c r="M98" s="41"/>
    </row>
    <row r="99" spans="1:13" ht="21" customHeight="1" x14ac:dyDescent="0.45">
      <c r="A99" s="41"/>
      <c r="B99" s="152"/>
      <c r="C99" s="62"/>
      <c r="D99" s="62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21" customHeight="1" x14ac:dyDescent="0.45">
      <c r="A100" s="41"/>
      <c r="B100" s="152"/>
      <c r="C100" s="62"/>
      <c r="D100" s="62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ht="21" customHeight="1" x14ac:dyDescent="0.45">
      <c r="A101" s="41"/>
      <c r="B101" s="152"/>
      <c r="C101" s="62"/>
      <c r="D101" s="62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21" customHeight="1" x14ac:dyDescent="0.45">
      <c r="A102" s="41"/>
      <c r="B102" s="152"/>
      <c r="C102" s="62"/>
      <c r="D102" s="62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21" customHeight="1" x14ac:dyDescent="0.45">
      <c r="A103" s="41"/>
      <c r="B103" s="152"/>
      <c r="C103" s="62"/>
      <c r="D103" s="62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ht="21" customHeight="1" x14ac:dyDescent="0.45">
      <c r="A104" s="41"/>
      <c r="B104" s="152"/>
      <c r="C104" s="62"/>
      <c r="D104" s="62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21" customHeight="1" x14ac:dyDescent="0.45">
      <c r="A105" s="41"/>
      <c r="B105" s="152"/>
      <c r="C105" s="62"/>
      <c r="D105" s="62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21" customHeight="1" x14ac:dyDescent="0.45">
      <c r="A106" s="41"/>
      <c r="B106" s="152"/>
      <c r="C106" s="62"/>
      <c r="D106" s="62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21" customHeight="1" x14ac:dyDescent="0.45">
      <c r="A107" s="41"/>
      <c r="B107" s="152"/>
      <c r="C107" s="62"/>
      <c r="D107" s="62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21" customHeight="1" x14ac:dyDescent="0.45">
      <c r="A108" s="41"/>
      <c r="B108" s="152"/>
      <c r="C108" s="62"/>
      <c r="D108" s="62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21" customHeight="1" x14ac:dyDescent="0.45">
      <c r="A109" s="41"/>
      <c r="B109" s="152"/>
      <c r="C109" s="62"/>
      <c r="D109" s="62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21" customHeight="1" x14ac:dyDescent="0.45">
      <c r="A110" s="41"/>
      <c r="B110" s="152"/>
      <c r="C110" s="62"/>
      <c r="D110" s="62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21" customHeight="1" x14ac:dyDescent="0.45">
      <c r="A111" s="41"/>
      <c r="B111" s="152"/>
      <c r="C111" s="62"/>
      <c r="D111" s="62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21" customHeight="1" x14ac:dyDescent="0.45">
      <c r="A112" s="41"/>
      <c r="B112" s="152"/>
      <c r="C112" s="62"/>
      <c r="D112" s="62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21" customHeight="1" x14ac:dyDescent="0.45">
      <c r="A113" s="41"/>
      <c r="B113" s="152"/>
      <c r="C113" s="62"/>
      <c r="D113" s="62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21" customHeight="1" x14ac:dyDescent="0.45">
      <c r="A114" s="41"/>
      <c r="B114" s="152"/>
      <c r="C114" s="62"/>
      <c r="D114" s="62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21" customHeight="1" x14ac:dyDescent="0.45">
      <c r="A115" s="41"/>
      <c r="B115" s="152"/>
      <c r="C115" s="62"/>
      <c r="D115" s="62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21" customHeight="1" x14ac:dyDescent="0.45">
      <c r="A116" s="41"/>
      <c r="B116" s="152"/>
      <c r="C116" s="62"/>
      <c r="D116" s="62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21" customHeight="1" x14ac:dyDescent="0.45">
      <c r="A117" s="41"/>
      <c r="B117" s="152"/>
      <c r="C117" s="62"/>
      <c r="D117" s="62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21" customHeight="1" x14ac:dyDescent="0.45">
      <c r="A118" s="41"/>
      <c r="B118" s="152"/>
      <c r="C118" s="62"/>
      <c r="D118" s="62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21" customHeight="1" x14ac:dyDescent="0.45">
      <c r="A119" s="41"/>
      <c r="B119" s="152"/>
      <c r="C119" s="62"/>
      <c r="D119" s="62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21" customHeight="1" x14ac:dyDescent="0.45">
      <c r="A120" s="41"/>
      <c r="B120" s="152"/>
      <c r="C120" s="62"/>
      <c r="D120" s="62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21" customHeight="1" x14ac:dyDescent="0.45">
      <c r="A121" s="41"/>
      <c r="B121" s="152"/>
      <c r="C121" s="62"/>
      <c r="D121" s="62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21" customHeight="1" x14ac:dyDescent="0.45">
      <c r="A122" s="41"/>
      <c r="B122" s="152"/>
      <c r="C122" s="62"/>
      <c r="D122" s="62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21" customHeight="1" x14ac:dyDescent="0.45">
      <c r="A123" s="41"/>
      <c r="B123" s="152"/>
      <c r="C123" s="62"/>
      <c r="D123" s="62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21" customHeight="1" x14ac:dyDescent="0.45">
      <c r="A124" s="41"/>
      <c r="B124" s="152"/>
      <c r="C124" s="62"/>
      <c r="D124" s="62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21" customHeight="1" x14ac:dyDescent="0.45">
      <c r="A125" s="41"/>
      <c r="B125" s="152"/>
      <c r="C125" s="62"/>
      <c r="D125" s="62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21" customHeight="1" x14ac:dyDescent="0.45">
      <c r="A126" s="41"/>
      <c r="B126" s="152"/>
      <c r="C126" s="62"/>
      <c r="D126" s="62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1" customHeight="1" x14ac:dyDescent="0.45">
      <c r="A127" s="41"/>
      <c r="B127" s="152"/>
      <c r="C127" s="62"/>
      <c r="D127" s="62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21" customHeight="1" x14ac:dyDescent="0.45">
      <c r="A128" s="41"/>
      <c r="B128" s="152"/>
      <c r="C128" s="62"/>
      <c r="D128" s="62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21" customHeight="1" x14ac:dyDescent="0.45">
      <c r="A129" s="41"/>
      <c r="B129" s="152"/>
      <c r="C129" s="62"/>
      <c r="D129" s="62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21" customHeight="1" x14ac:dyDescent="0.45">
      <c r="A130" s="41"/>
      <c r="B130" s="152"/>
      <c r="C130" s="62"/>
      <c r="D130" s="62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21" customHeight="1" x14ac:dyDescent="0.45">
      <c r="A131" s="41"/>
      <c r="B131" s="152"/>
      <c r="C131" s="62"/>
      <c r="D131" s="62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21" customHeight="1" x14ac:dyDescent="0.45">
      <c r="A132" s="41"/>
      <c r="B132" s="152"/>
      <c r="C132" s="62"/>
      <c r="D132" s="62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21" customHeight="1" x14ac:dyDescent="0.45">
      <c r="A133" s="41"/>
      <c r="B133" s="152"/>
      <c r="C133" s="62"/>
      <c r="D133" s="62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21" customHeight="1" x14ac:dyDescent="0.45">
      <c r="A134" s="41"/>
      <c r="B134" s="152"/>
      <c r="C134" s="62"/>
      <c r="D134" s="62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21" customHeight="1" x14ac:dyDescent="0.45">
      <c r="A135" s="41"/>
      <c r="B135" s="152"/>
      <c r="C135" s="62"/>
      <c r="D135" s="62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21" customHeight="1" x14ac:dyDescent="0.45">
      <c r="A136" s="41"/>
      <c r="B136" s="152"/>
      <c r="C136" s="62"/>
      <c r="D136" s="62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21" customHeight="1" x14ac:dyDescent="0.45">
      <c r="A137" s="41"/>
      <c r="B137" s="152"/>
      <c r="C137" s="62"/>
      <c r="D137" s="62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21" customHeight="1" x14ac:dyDescent="0.45">
      <c r="A138" s="41"/>
      <c r="B138" s="152"/>
      <c r="C138" s="62"/>
      <c r="D138" s="62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21" customHeight="1" x14ac:dyDescent="0.45">
      <c r="A139" s="41"/>
      <c r="B139" s="152"/>
      <c r="C139" s="62"/>
      <c r="D139" s="62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21" customHeight="1" x14ac:dyDescent="0.45">
      <c r="A140" s="41"/>
      <c r="B140" s="152"/>
      <c r="C140" s="62"/>
      <c r="D140" s="62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21" customHeight="1" x14ac:dyDescent="0.45">
      <c r="A141" s="41"/>
      <c r="B141" s="152"/>
      <c r="C141" s="62"/>
      <c r="D141" s="62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21" customHeight="1" x14ac:dyDescent="0.45">
      <c r="A142" s="41"/>
      <c r="B142" s="152"/>
      <c r="C142" s="62"/>
      <c r="D142" s="62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21" customHeight="1" x14ac:dyDescent="0.45">
      <c r="A143" s="41"/>
      <c r="B143" s="152"/>
      <c r="C143" s="62"/>
      <c r="D143" s="62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21" customHeight="1" x14ac:dyDescent="0.45">
      <c r="A144" s="41"/>
      <c r="B144" s="152"/>
      <c r="C144" s="62"/>
      <c r="D144" s="62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21" customHeight="1" x14ac:dyDescent="0.45">
      <c r="A145" s="41"/>
      <c r="B145" s="152"/>
      <c r="C145" s="62"/>
      <c r="D145" s="62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21" customHeight="1" x14ac:dyDescent="0.45">
      <c r="A146" s="41"/>
      <c r="B146" s="152"/>
      <c r="C146" s="62"/>
      <c r="D146" s="62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21" customHeight="1" x14ac:dyDescent="0.45">
      <c r="A147" s="41"/>
      <c r="B147" s="152"/>
      <c r="C147" s="62"/>
      <c r="D147" s="62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1" customHeight="1" x14ac:dyDescent="0.45">
      <c r="A148" s="41"/>
      <c r="B148" s="152"/>
      <c r="C148" s="62"/>
      <c r="D148" s="62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21" customHeight="1" x14ac:dyDescent="0.45">
      <c r="A149" s="41"/>
      <c r="B149" s="152"/>
      <c r="C149" s="62"/>
      <c r="D149" s="62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21" customHeight="1" x14ac:dyDescent="0.45">
      <c r="A150" s="41"/>
      <c r="B150" s="152"/>
      <c r="C150" s="62"/>
      <c r="D150" s="62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21" customHeight="1" x14ac:dyDescent="0.45">
      <c r="A151" s="41"/>
      <c r="B151" s="152"/>
      <c r="C151" s="62"/>
      <c r="D151" s="62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21" customHeight="1" x14ac:dyDescent="0.45">
      <c r="A152" s="41"/>
      <c r="B152" s="152"/>
      <c r="C152" s="62"/>
      <c r="D152" s="62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21" customHeight="1" x14ac:dyDescent="0.45">
      <c r="A153" s="41"/>
      <c r="B153" s="152"/>
      <c r="C153" s="62"/>
      <c r="D153" s="62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21" customHeight="1" x14ac:dyDescent="0.45">
      <c r="A154" s="41"/>
      <c r="B154" s="152"/>
      <c r="C154" s="62"/>
      <c r="D154" s="62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21" customHeight="1" x14ac:dyDescent="0.45">
      <c r="A155" s="41"/>
      <c r="B155" s="152"/>
      <c r="C155" s="62"/>
      <c r="D155" s="62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21" customHeight="1" x14ac:dyDescent="0.45">
      <c r="A156" s="41"/>
      <c r="B156" s="152"/>
      <c r="C156" s="62"/>
      <c r="D156" s="62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21" customHeight="1" x14ac:dyDescent="0.45">
      <c r="A157" s="41"/>
      <c r="B157" s="152"/>
      <c r="C157" s="62"/>
      <c r="D157" s="62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21" customHeight="1" x14ac:dyDescent="0.45">
      <c r="A158" s="41"/>
      <c r="B158" s="152"/>
      <c r="C158" s="62"/>
      <c r="D158" s="62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21" customHeight="1" x14ac:dyDescent="0.45">
      <c r="A159" s="41"/>
      <c r="B159" s="152"/>
      <c r="C159" s="62"/>
      <c r="D159" s="62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21" customHeight="1" x14ac:dyDescent="0.45">
      <c r="A160" s="41"/>
      <c r="B160" s="152"/>
      <c r="C160" s="62"/>
      <c r="D160" s="62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21" customHeight="1" x14ac:dyDescent="0.45">
      <c r="A161" s="41"/>
      <c r="B161" s="152"/>
      <c r="C161" s="62"/>
      <c r="D161" s="62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21" customHeight="1" x14ac:dyDescent="0.45">
      <c r="A162" s="41"/>
      <c r="B162" s="152"/>
      <c r="C162" s="62"/>
      <c r="D162" s="62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21" customHeight="1" x14ac:dyDescent="0.45">
      <c r="A163" s="41"/>
      <c r="B163" s="152"/>
      <c r="C163" s="62"/>
      <c r="D163" s="62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21" customHeight="1" x14ac:dyDescent="0.45">
      <c r="A164" s="41"/>
      <c r="B164" s="152"/>
      <c r="C164" s="62"/>
      <c r="D164" s="62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21" customHeight="1" x14ac:dyDescent="0.45">
      <c r="A165" s="41"/>
      <c r="B165" s="152"/>
      <c r="C165" s="62"/>
      <c r="D165" s="62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21" customHeight="1" x14ac:dyDescent="0.45">
      <c r="A166" s="41"/>
      <c r="B166" s="152"/>
      <c r="C166" s="62"/>
      <c r="D166" s="62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21" customHeight="1" x14ac:dyDescent="0.45">
      <c r="A167" s="41"/>
      <c r="B167" s="152"/>
      <c r="C167" s="62"/>
      <c r="D167" s="62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21" customHeight="1" x14ac:dyDescent="0.45">
      <c r="A168" s="41"/>
      <c r="B168" s="152"/>
      <c r="C168" s="62"/>
      <c r="D168" s="62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21" customHeight="1" x14ac:dyDescent="0.45">
      <c r="A169" s="41"/>
      <c r="B169" s="152"/>
      <c r="C169" s="62"/>
      <c r="D169" s="62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21" customHeight="1" x14ac:dyDescent="0.45">
      <c r="A170" s="41"/>
      <c r="B170" s="152"/>
      <c r="C170" s="62"/>
      <c r="D170" s="62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21" customHeight="1" x14ac:dyDescent="0.45">
      <c r="A171" s="41"/>
      <c r="B171" s="152"/>
      <c r="C171" s="62"/>
      <c r="D171" s="62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21" customHeight="1" x14ac:dyDescent="0.45">
      <c r="A172" s="41"/>
      <c r="B172" s="152"/>
      <c r="C172" s="62"/>
      <c r="D172" s="62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21" customHeight="1" x14ac:dyDescent="0.45">
      <c r="A173" s="41"/>
      <c r="B173" s="152"/>
      <c r="C173" s="62"/>
      <c r="D173" s="62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21" customHeight="1" x14ac:dyDescent="0.45">
      <c r="A174" s="41"/>
      <c r="B174" s="152"/>
      <c r="C174" s="62"/>
      <c r="D174" s="62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21" customHeight="1" x14ac:dyDescent="0.45">
      <c r="A175" s="41"/>
      <c r="B175" s="152"/>
      <c r="C175" s="62"/>
      <c r="D175" s="62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21" customHeight="1" x14ac:dyDescent="0.45">
      <c r="A176" s="41"/>
      <c r="B176" s="152"/>
      <c r="C176" s="62"/>
      <c r="D176" s="62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21" customHeight="1" x14ac:dyDescent="0.45">
      <c r="A177" s="41"/>
      <c r="B177" s="152"/>
      <c r="C177" s="62"/>
      <c r="D177" s="62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21" customHeight="1" x14ac:dyDescent="0.45">
      <c r="A178" s="41"/>
      <c r="B178" s="152"/>
      <c r="C178" s="62"/>
      <c r="D178" s="62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21" customHeight="1" x14ac:dyDescent="0.45">
      <c r="A179" s="41"/>
      <c r="B179" s="152"/>
      <c r="C179" s="62"/>
      <c r="D179" s="62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21" customHeight="1" x14ac:dyDescent="0.45">
      <c r="A180" s="41"/>
      <c r="B180" s="152"/>
      <c r="C180" s="62"/>
      <c r="D180" s="62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21" customHeight="1" x14ac:dyDescent="0.45">
      <c r="A181" s="41"/>
      <c r="B181" s="152"/>
      <c r="C181" s="62"/>
      <c r="D181" s="62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21" customHeight="1" x14ac:dyDescent="0.45">
      <c r="A182" s="41"/>
      <c r="B182" s="152"/>
      <c r="C182" s="62"/>
      <c r="D182" s="62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21" customHeight="1" x14ac:dyDescent="0.45">
      <c r="A183" s="41"/>
      <c r="B183" s="152"/>
      <c r="C183" s="62"/>
      <c r="D183" s="62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21" customHeight="1" x14ac:dyDescent="0.45">
      <c r="A184" s="41"/>
      <c r="B184" s="152"/>
      <c r="C184" s="62"/>
      <c r="D184" s="62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21" customHeight="1" x14ac:dyDescent="0.45">
      <c r="A185" s="41"/>
      <c r="B185" s="152"/>
      <c r="C185" s="62"/>
      <c r="D185" s="62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21" customHeight="1" x14ac:dyDescent="0.45">
      <c r="A186" s="41"/>
      <c r="B186" s="152"/>
      <c r="C186" s="62"/>
      <c r="D186" s="62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21" customHeight="1" x14ac:dyDescent="0.45">
      <c r="A187" s="41"/>
      <c r="B187" s="152"/>
      <c r="C187" s="62"/>
      <c r="D187" s="62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21" customHeight="1" x14ac:dyDescent="0.45">
      <c r="A188" s="41"/>
      <c r="B188" s="152"/>
      <c r="C188" s="62"/>
      <c r="D188" s="62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21" customHeight="1" x14ac:dyDescent="0.45">
      <c r="A189" s="41"/>
      <c r="B189" s="152"/>
      <c r="C189" s="62"/>
      <c r="D189" s="62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21" customHeight="1" x14ac:dyDescent="0.45">
      <c r="A190" s="41"/>
      <c r="B190" s="152"/>
      <c r="C190" s="62"/>
      <c r="D190" s="62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21" customHeight="1" x14ac:dyDescent="0.45">
      <c r="A191" s="41"/>
      <c r="B191" s="152"/>
      <c r="C191" s="62"/>
      <c r="D191" s="62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21" customHeight="1" x14ac:dyDescent="0.45">
      <c r="A192" s="41"/>
      <c r="B192" s="152"/>
      <c r="C192" s="62"/>
      <c r="D192" s="62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21" customHeight="1" x14ac:dyDescent="0.45">
      <c r="A193" s="41"/>
      <c r="B193" s="152"/>
      <c r="C193" s="62"/>
      <c r="D193" s="62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21" customHeight="1" x14ac:dyDescent="0.45">
      <c r="A194" s="41"/>
      <c r="B194" s="152"/>
      <c r="C194" s="62"/>
      <c r="D194" s="62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21" customHeight="1" x14ac:dyDescent="0.45">
      <c r="A195" s="41"/>
      <c r="B195" s="152"/>
      <c r="C195" s="62"/>
      <c r="D195" s="62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21" customHeight="1" x14ac:dyDescent="0.45">
      <c r="A196" s="41"/>
      <c r="B196" s="152"/>
      <c r="C196" s="62"/>
      <c r="D196" s="62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3" ht="21" customHeight="1" x14ac:dyDescent="0.45">
      <c r="A197" s="41"/>
      <c r="B197" s="152"/>
      <c r="C197" s="62"/>
      <c r="D197" s="62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3" ht="21" customHeight="1" x14ac:dyDescent="0.45">
      <c r="A198" s="41"/>
      <c r="B198" s="152"/>
      <c r="C198" s="62"/>
      <c r="D198" s="62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3" ht="21" customHeight="1" x14ac:dyDescent="0.45">
      <c r="A199" s="41"/>
      <c r="B199" s="152"/>
      <c r="C199" s="62"/>
      <c r="D199" s="62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3" ht="21" customHeight="1" x14ac:dyDescent="0.45">
      <c r="A200" s="41"/>
      <c r="B200" s="152"/>
      <c r="C200" s="62"/>
      <c r="D200" s="62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3" ht="21" customHeight="1" x14ac:dyDescent="0.45">
      <c r="A201" s="41"/>
      <c r="B201" s="152"/>
      <c r="C201" s="62"/>
      <c r="D201" s="62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ht="21" customHeight="1" x14ac:dyDescent="0.45">
      <c r="A202" s="41"/>
      <c r="B202" s="152"/>
      <c r="C202" s="62"/>
      <c r="D202" s="62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3" ht="21" customHeight="1" x14ac:dyDescent="0.45">
      <c r="A203" s="41"/>
      <c r="B203" s="152"/>
      <c r="C203" s="62"/>
      <c r="D203" s="62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3" ht="21" customHeight="1" x14ac:dyDescent="0.45">
      <c r="A204" s="41"/>
      <c r="B204" s="152"/>
      <c r="C204" s="62"/>
      <c r="D204" s="62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3" ht="21" customHeight="1" x14ac:dyDescent="0.45">
      <c r="A205" s="41"/>
      <c r="B205" s="152"/>
      <c r="C205" s="62"/>
      <c r="D205" s="62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ht="21" customHeight="1" x14ac:dyDescent="0.45">
      <c r="A206" s="41"/>
      <c r="B206" s="152"/>
      <c r="C206" s="62"/>
      <c r="D206" s="62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1:13" ht="21" customHeight="1" x14ac:dyDescent="0.45">
      <c r="A207" s="41"/>
      <c r="B207" s="152"/>
      <c r="C207" s="62"/>
      <c r="D207" s="62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1" customHeight="1" x14ac:dyDescent="0.45">
      <c r="A208" s="41"/>
      <c r="B208" s="152"/>
      <c r="C208" s="62"/>
      <c r="D208" s="62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1:13" ht="21" customHeight="1" x14ac:dyDescent="0.45">
      <c r="A209" s="41"/>
      <c r="B209" s="152"/>
      <c r="C209" s="62"/>
      <c r="D209" s="62"/>
      <c r="E209" s="41"/>
      <c r="F209" s="41"/>
      <c r="G209" s="41"/>
      <c r="H209" s="41"/>
      <c r="I209" s="41"/>
      <c r="J209" s="41"/>
      <c r="K209" s="41"/>
      <c r="L209" s="41"/>
      <c r="M209" s="41"/>
    </row>
    <row r="210" spans="1:13" ht="21" customHeight="1" x14ac:dyDescent="0.45">
      <c r="A210" s="41"/>
      <c r="B210" s="152"/>
      <c r="C210" s="62"/>
      <c r="D210" s="62"/>
      <c r="E210" s="41"/>
      <c r="F210" s="41"/>
      <c r="G210" s="41"/>
      <c r="H210" s="41"/>
      <c r="I210" s="41"/>
      <c r="J210" s="41"/>
      <c r="K210" s="41"/>
      <c r="L210" s="41"/>
      <c r="M210" s="41"/>
    </row>
    <row r="211" spans="1:13" ht="21" customHeight="1" x14ac:dyDescent="0.45">
      <c r="A211" s="41"/>
      <c r="B211" s="152"/>
      <c r="C211" s="62"/>
      <c r="D211" s="62"/>
      <c r="E211" s="41"/>
      <c r="F211" s="41"/>
      <c r="G211" s="41"/>
      <c r="H211" s="41"/>
      <c r="I211" s="41"/>
      <c r="J211" s="41"/>
      <c r="K211" s="41"/>
      <c r="L211" s="41"/>
      <c r="M211" s="41"/>
    </row>
    <row r="212" spans="1:13" ht="21" customHeight="1" x14ac:dyDescent="0.45">
      <c r="A212" s="41"/>
      <c r="B212" s="152"/>
      <c r="C212" s="62"/>
      <c r="D212" s="62"/>
      <c r="E212" s="41"/>
      <c r="F212" s="41"/>
      <c r="G212" s="41"/>
      <c r="H212" s="41"/>
      <c r="I212" s="41"/>
      <c r="J212" s="41"/>
      <c r="K212" s="41"/>
      <c r="L212" s="41"/>
      <c r="M212" s="41"/>
    </row>
    <row r="213" spans="1:13" ht="21" customHeight="1" x14ac:dyDescent="0.45">
      <c r="A213" s="41"/>
      <c r="B213" s="152"/>
      <c r="C213" s="62"/>
      <c r="D213" s="62"/>
      <c r="E213" s="41"/>
      <c r="F213" s="41"/>
      <c r="G213" s="41"/>
      <c r="H213" s="41"/>
      <c r="I213" s="41"/>
      <c r="J213" s="41"/>
      <c r="K213" s="41"/>
      <c r="L213" s="41"/>
      <c r="M213" s="41"/>
    </row>
    <row r="214" spans="1:13" ht="21" customHeight="1" x14ac:dyDescent="0.45">
      <c r="A214" s="41"/>
      <c r="B214" s="152"/>
      <c r="C214" s="62"/>
      <c r="D214" s="62"/>
      <c r="E214" s="41"/>
      <c r="F214" s="41"/>
      <c r="G214" s="41"/>
      <c r="H214" s="41"/>
      <c r="I214" s="41"/>
      <c r="J214" s="41"/>
      <c r="K214" s="41"/>
      <c r="L214" s="41"/>
      <c r="M214" s="41"/>
    </row>
    <row r="215" spans="1:13" ht="21" customHeight="1" x14ac:dyDescent="0.45">
      <c r="A215" s="41"/>
      <c r="B215" s="152"/>
      <c r="C215" s="62"/>
      <c r="D215" s="62"/>
      <c r="E215" s="41"/>
      <c r="F215" s="41"/>
      <c r="G215" s="41"/>
      <c r="H215" s="41"/>
      <c r="I215" s="41"/>
      <c r="J215" s="41"/>
      <c r="K215" s="41"/>
      <c r="L215" s="41"/>
      <c r="M215" s="41"/>
    </row>
    <row r="216" spans="1:13" ht="21" customHeight="1" x14ac:dyDescent="0.45">
      <c r="A216" s="41"/>
      <c r="B216" s="152"/>
      <c r="C216" s="62"/>
      <c r="D216" s="62"/>
      <c r="E216" s="41"/>
      <c r="F216" s="41"/>
      <c r="G216" s="41"/>
      <c r="H216" s="41"/>
      <c r="I216" s="41"/>
      <c r="J216" s="41"/>
      <c r="K216" s="41"/>
      <c r="L216" s="41"/>
      <c r="M216" s="41"/>
    </row>
    <row r="217" spans="1:13" ht="21" customHeight="1" x14ac:dyDescent="0.45">
      <c r="A217" s="41"/>
      <c r="B217" s="152"/>
      <c r="C217" s="62"/>
      <c r="D217" s="62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3" ht="21" customHeight="1" x14ac:dyDescent="0.45">
      <c r="A218" s="41"/>
      <c r="B218" s="152"/>
      <c r="C218" s="62"/>
      <c r="D218" s="62"/>
      <c r="E218" s="41"/>
      <c r="F218" s="41"/>
      <c r="G218" s="41"/>
      <c r="H218" s="41"/>
      <c r="I218" s="41"/>
      <c r="J218" s="41"/>
      <c r="K218" s="41"/>
      <c r="L218" s="41"/>
      <c r="M218" s="41"/>
    </row>
    <row r="219" spans="1:13" ht="21" customHeight="1" x14ac:dyDescent="0.45">
      <c r="A219" s="41"/>
      <c r="B219" s="152"/>
      <c r="C219" s="62"/>
      <c r="D219" s="62"/>
      <c r="E219" s="41"/>
      <c r="F219" s="41"/>
      <c r="G219" s="41"/>
      <c r="H219" s="41"/>
      <c r="I219" s="41"/>
      <c r="J219" s="41"/>
      <c r="K219" s="41"/>
      <c r="L219" s="41"/>
      <c r="M219" s="41"/>
    </row>
    <row r="220" spans="1:13" ht="21" customHeight="1" x14ac:dyDescent="0.45">
      <c r="A220" s="41"/>
      <c r="B220" s="152"/>
      <c r="C220" s="62"/>
      <c r="D220" s="62"/>
      <c r="E220" s="41"/>
      <c r="F220" s="41"/>
      <c r="G220" s="41"/>
      <c r="H220" s="41"/>
      <c r="I220" s="41"/>
      <c r="J220" s="41"/>
      <c r="K220" s="41"/>
      <c r="L220" s="41"/>
      <c r="M220" s="41"/>
    </row>
    <row r="221" spans="1:13" ht="21" customHeight="1" x14ac:dyDescent="0.45">
      <c r="A221" s="41"/>
      <c r="B221" s="152"/>
      <c r="C221" s="62"/>
      <c r="D221" s="62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13" ht="21" customHeight="1" x14ac:dyDescent="0.45">
      <c r="A222" s="41"/>
      <c r="B222" s="152"/>
      <c r="C222" s="62"/>
      <c r="D222" s="62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21" customHeight="1" x14ac:dyDescent="0.45">
      <c r="A223" s="41"/>
      <c r="B223" s="152"/>
      <c r="C223" s="62"/>
      <c r="D223" s="62"/>
      <c r="E223" s="41"/>
      <c r="F223" s="41"/>
      <c r="G223" s="41"/>
      <c r="H223" s="41"/>
      <c r="I223" s="41"/>
      <c r="J223" s="41"/>
      <c r="K223" s="41"/>
      <c r="L223" s="41"/>
      <c r="M223" s="41"/>
    </row>
    <row r="224" spans="1:13" ht="21" customHeight="1" x14ac:dyDescent="0.45">
      <c r="A224" s="41"/>
      <c r="B224" s="152"/>
      <c r="C224" s="62"/>
      <c r="D224" s="62"/>
      <c r="E224" s="41"/>
      <c r="F224" s="41"/>
      <c r="G224" s="41"/>
      <c r="H224" s="41"/>
      <c r="I224" s="41"/>
      <c r="J224" s="41"/>
      <c r="K224" s="41"/>
      <c r="L224" s="41"/>
      <c r="M224" s="41"/>
    </row>
    <row r="225" spans="1:13" ht="21" customHeight="1" x14ac:dyDescent="0.45">
      <c r="A225" s="41"/>
      <c r="B225" s="152"/>
      <c r="C225" s="62"/>
      <c r="D225" s="62"/>
      <c r="E225" s="41"/>
      <c r="F225" s="41"/>
      <c r="G225" s="41"/>
      <c r="H225" s="41"/>
      <c r="I225" s="41"/>
      <c r="J225" s="41"/>
      <c r="K225" s="41"/>
      <c r="L225" s="41"/>
      <c r="M225" s="41"/>
    </row>
    <row r="226" spans="1:13" ht="21" customHeight="1" x14ac:dyDescent="0.45">
      <c r="A226" s="41"/>
      <c r="B226" s="152"/>
      <c r="C226" s="62"/>
      <c r="D226" s="62"/>
      <c r="E226" s="41"/>
      <c r="F226" s="41"/>
      <c r="G226" s="41"/>
      <c r="H226" s="41"/>
      <c r="I226" s="41"/>
      <c r="J226" s="41"/>
      <c r="K226" s="41"/>
      <c r="L226" s="41"/>
      <c r="M226" s="41"/>
    </row>
    <row r="227" spans="1:13" ht="21" customHeight="1" x14ac:dyDescent="0.45">
      <c r="A227" s="41"/>
      <c r="B227" s="152"/>
      <c r="C227" s="62"/>
      <c r="D227" s="62"/>
      <c r="E227" s="41"/>
      <c r="F227" s="41"/>
      <c r="G227" s="41"/>
      <c r="H227" s="41"/>
      <c r="I227" s="41"/>
      <c r="J227" s="41"/>
      <c r="K227" s="41"/>
      <c r="L227" s="41"/>
      <c r="M227" s="41"/>
    </row>
    <row r="228" spans="1:13" ht="21" customHeight="1" x14ac:dyDescent="0.45">
      <c r="A228" s="41"/>
      <c r="B228" s="152"/>
      <c r="C228" s="62"/>
      <c r="D228" s="62"/>
      <c r="E228" s="41"/>
      <c r="F228" s="41"/>
      <c r="G228" s="41"/>
      <c r="H228" s="41"/>
      <c r="I228" s="41"/>
      <c r="J228" s="41"/>
      <c r="K228" s="41"/>
      <c r="L228" s="41"/>
      <c r="M228" s="41"/>
    </row>
    <row r="229" spans="1:13" ht="21" customHeight="1" x14ac:dyDescent="0.45">
      <c r="A229" s="41"/>
      <c r="B229" s="152"/>
      <c r="C229" s="62"/>
      <c r="D229" s="62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ht="21" customHeight="1" x14ac:dyDescent="0.45">
      <c r="A230" s="41"/>
      <c r="B230" s="152"/>
      <c r="C230" s="62"/>
      <c r="D230" s="62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ht="21" customHeight="1" x14ac:dyDescent="0.45">
      <c r="A231" s="41"/>
      <c r="B231" s="152"/>
      <c r="C231" s="62"/>
      <c r="D231" s="62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ht="21" customHeight="1" x14ac:dyDescent="0.45">
      <c r="A232" s="41"/>
      <c r="B232" s="152"/>
      <c r="C232" s="62"/>
      <c r="D232" s="62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ht="21" customHeight="1" x14ac:dyDescent="0.45">
      <c r="A233" s="41"/>
      <c r="B233" s="152"/>
      <c r="C233" s="62"/>
      <c r="D233" s="62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3" ht="21" customHeight="1" x14ac:dyDescent="0.45">
      <c r="A234" s="41"/>
      <c r="B234" s="152"/>
      <c r="C234" s="62"/>
      <c r="D234" s="62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ht="21" customHeight="1" x14ac:dyDescent="0.45">
      <c r="A235" s="41"/>
      <c r="B235" s="152"/>
      <c r="C235" s="62"/>
      <c r="D235" s="62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1:13" ht="21" customHeight="1" x14ac:dyDescent="0.45">
      <c r="A236" s="41"/>
      <c r="B236" s="152"/>
      <c r="C236" s="62"/>
      <c r="D236" s="62"/>
      <c r="E236" s="41"/>
      <c r="F236" s="41"/>
      <c r="G236" s="41"/>
      <c r="H236" s="41"/>
      <c r="I236" s="41"/>
      <c r="J236" s="41"/>
      <c r="K236" s="41"/>
      <c r="L236" s="41"/>
      <c r="M236" s="41"/>
    </row>
    <row r="237" spans="1:13" ht="21" customHeight="1" x14ac:dyDescent="0.45">
      <c r="A237" s="41"/>
      <c r="B237" s="152"/>
      <c r="C237" s="62"/>
      <c r="D237" s="62"/>
      <c r="E237" s="41"/>
      <c r="F237" s="41"/>
      <c r="G237" s="41"/>
      <c r="H237" s="41"/>
      <c r="I237" s="41"/>
      <c r="J237" s="41"/>
      <c r="K237" s="41"/>
      <c r="L237" s="41"/>
      <c r="M237" s="41"/>
    </row>
    <row r="238" spans="1:13" ht="21" customHeight="1" x14ac:dyDescent="0.45">
      <c r="A238" s="41"/>
      <c r="B238" s="152"/>
      <c r="C238" s="62"/>
      <c r="D238" s="62"/>
      <c r="E238" s="41"/>
      <c r="F238" s="41"/>
      <c r="G238" s="41"/>
      <c r="H238" s="41"/>
      <c r="I238" s="41"/>
      <c r="J238" s="41"/>
      <c r="K238" s="41"/>
      <c r="L238" s="41"/>
      <c r="M238" s="41"/>
    </row>
    <row r="239" spans="1:13" ht="21" customHeight="1" x14ac:dyDescent="0.45">
      <c r="A239" s="41"/>
      <c r="B239" s="152"/>
      <c r="C239" s="62"/>
      <c r="D239" s="62"/>
      <c r="E239" s="41"/>
      <c r="F239" s="41"/>
      <c r="G239" s="41"/>
      <c r="H239" s="41"/>
      <c r="I239" s="41"/>
      <c r="J239" s="41"/>
      <c r="K239" s="41"/>
      <c r="L239" s="41"/>
      <c r="M239" s="41"/>
    </row>
    <row r="240" spans="1:13" ht="21" customHeight="1" x14ac:dyDescent="0.45">
      <c r="A240" s="41"/>
      <c r="B240" s="152"/>
      <c r="C240" s="62"/>
      <c r="D240" s="62"/>
      <c r="E240" s="41"/>
      <c r="F240" s="41"/>
      <c r="G240" s="41"/>
      <c r="H240" s="41"/>
      <c r="I240" s="41"/>
      <c r="J240" s="41"/>
      <c r="K240" s="41"/>
      <c r="L240" s="41"/>
      <c r="M240" s="41"/>
    </row>
    <row r="241" spans="1:13" ht="21" customHeight="1" x14ac:dyDescent="0.45">
      <c r="A241" s="41"/>
      <c r="B241" s="152"/>
      <c r="C241" s="62"/>
      <c r="D241" s="62"/>
      <c r="E241" s="41"/>
      <c r="F241" s="41"/>
      <c r="G241" s="41"/>
      <c r="H241" s="41"/>
      <c r="I241" s="41"/>
      <c r="J241" s="41"/>
      <c r="K241" s="41"/>
      <c r="L241" s="41"/>
      <c r="M241" s="41"/>
    </row>
    <row r="242" spans="1:13" ht="21" customHeight="1" x14ac:dyDescent="0.45">
      <c r="A242" s="41"/>
      <c r="B242" s="152"/>
      <c r="C242" s="62"/>
      <c r="D242" s="62"/>
      <c r="E242" s="41"/>
      <c r="F242" s="41"/>
      <c r="G242" s="41"/>
      <c r="H242" s="41"/>
      <c r="I242" s="41"/>
      <c r="J242" s="41"/>
      <c r="K242" s="41"/>
      <c r="L242" s="41"/>
      <c r="M242" s="41"/>
    </row>
    <row r="243" spans="1:13" ht="21" customHeight="1" x14ac:dyDescent="0.45">
      <c r="A243" s="41"/>
      <c r="B243" s="152"/>
      <c r="C243" s="62"/>
      <c r="D243" s="62"/>
      <c r="E243" s="41"/>
      <c r="F243" s="41"/>
      <c r="G243" s="41"/>
      <c r="H243" s="41"/>
      <c r="I243" s="41"/>
      <c r="J243" s="41"/>
      <c r="K243" s="41"/>
      <c r="L243" s="41"/>
      <c r="M243" s="41"/>
    </row>
    <row r="244" spans="1:13" ht="21" customHeight="1" x14ac:dyDescent="0.45">
      <c r="A244" s="41"/>
      <c r="B244" s="152"/>
      <c r="C244" s="62"/>
      <c r="D244" s="62"/>
      <c r="E244" s="41"/>
      <c r="F244" s="41"/>
      <c r="G244" s="41"/>
      <c r="H244" s="41"/>
      <c r="I244" s="41"/>
      <c r="J244" s="41"/>
      <c r="K244" s="41"/>
      <c r="L244" s="41"/>
      <c r="M244" s="41"/>
    </row>
    <row r="245" spans="1:13" ht="21" customHeight="1" x14ac:dyDescent="0.45">
      <c r="A245" s="41"/>
      <c r="B245" s="152"/>
      <c r="C245" s="62"/>
      <c r="D245" s="62"/>
      <c r="E245" s="41"/>
      <c r="F245" s="41"/>
      <c r="G245" s="41"/>
      <c r="H245" s="41"/>
      <c r="I245" s="41"/>
      <c r="J245" s="41"/>
      <c r="K245" s="41"/>
      <c r="L245" s="41"/>
      <c r="M245" s="41"/>
    </row>
    <row r="246" spans="1:13" ht="21" customHeight="1" x14ac:dyDescent="0.45">
      <c r="A246" s="41"/>
      <c r="B246" s="152"/>
      <c r="C246" s="62"/>
      <c r="D246" s="62"/>
      <c r="E246" s="41"/>
      <c r="F246" s="41"/>
      <c r="G246" s="41"/>
      <c r="H246" s="41"/>
      <c r="I246" s="41"/>
      <c r="J246" s="41"/>
      <c r="K246" s="41"/>
      <c r="L246" s="41"/>
      <c r="M246" s="41"/>
    </row>
    <row r="247" spans="1:13" ht="21" customHeight="1" x14ac:dyDescent="0.45">
      <c r="A247" s="41"/>
      <c r="B247" s="152"/>
      <c r="C247" s="62"/>
      <c r="D247" s="62"/>
      <c r="E247" s="41"/>
      <c r="F247" s="41"/>
      <c r="G247" s="41"/>
      <c r="H247" s="41"/>
      <c r="I247" s="41"/>
      <c r="J247" s="41"/>
      <c r="K247" s="41"/>
      <c r="L247" s="41"/>
      <c r="M247" s="41"/>
    </row>
    <row r="248" spans="1:13" ht="21" customHeight="1" x14ac:dyDescent="0.45">
      <c r="A248" s="41"/>
      <c r="B248" s="152"/>
      <c r="C248" s="62"/>
      <c r="D248" s="62"/>
      <c r="E248" s="41"/>
      <c r="F248" s="41"/>
      <c r="G248" s="41"/>
      <c r="H248" s="41"/>
      <c r="I248" s="41"/>
      <c r="J248" s="41"/>
      <c r="K248" s="41"/>
      <c r="L248" s="41"/>
      <c r="M248" s="41"/>
    </row>
    <row r="249" spans="1:13" ht="21" customHeight="1" x14ac:dyDescent="0.45">
      <c r="A249" s="41"/>
      <c r="B249" s="152"/>
      <c r="C249" s="62"/>
      <c r="D249" s="62"/>
      <c r="E249" s="41"/>
      <c r="F249" s="41"/>
      <c r="G249" s="41"/>
      <c r="H249" s="41"/>
      <c r="I249" s="41"/>
      <c r="J249" s="41"/>
      <c r="K249" s="41"/>
      <c r="L249" s="41"/>
      <c r="M249" s="41"/>
    </row>
    <row r="250" spans="1:13" ht="21" customHeight="1" x14ac:dyDescent="0.45">
      <c r="A250" s="41"/>
      <c r="B250" s="152"/>
      <c r="C250" s="62"/>
      <c r="D250" s="62"/>
      <c r="E250" s="41"/>
      <c r="F250" s="41"/>
      <c r="G250" s="41"/>
      <c r="H250" s="41"/>
      <c r="I250" s="41"/>
      <c r="J250" s="41"/>
      <c r="K250" s="41"/>
      <c r="L250" s="41"/>
      <c r="M250" s="41"/>
    </row>
    <row r="251" spans="1:13" ht="21" customHeight="1" x14ac:dyDescent="0.45">
      <c r="A251" s="41"/>
      <c r="B251" s="152"/>
      <c r="C251" s="62"/>
      <c r="D251" s="62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 ht="21" customHeight="1" x14ac:dyDescent="0.45">
      <c r="A252" s="41"/>
      <c r="B252" s="152"/>
      <c r="C252" s="62"/>
      <c r="D252" s="62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ht="21" customHeight="1" x14ac:dyDescent="0.45">
      <c r="A253" s="41"/>
      <c r="B253" s="152"/>
      <c r="C253" s="62"/>
      <c r="D253" s="62"/>
      <c r="E253" s="41"/>
      <c r="F253" s="41"/>
      <c r="G253" s="41"/>
      <c r="H253" s="41"/>
      <c r="I253" s="41"/>
      <c r="J253" s="41"/>
      <c r="K253" s="41"/>
      <c r="L253" s="41"/>
      <c r="M253" s="41"/>
    </row>
    <row r="254" spans="1:13" ht="21" customHeight="1" x14ac:dyDescent="0.45">
      <c r="A254" s="41"/>
      <c r="B254" s="152"/>
      <c r="C254" s="62"/>
      <c r="D254" s="62"/>
      <c r="E254" s="41"/>
      <c r="F254" s="41"/>
      <c r="G254" s="41"/>
      <c r="H254" s="41"/>
      <c r="I254" s="41"/>
      <c r="J254" s="41"/>
      <c r="K254" s="41"/>
      <c r="L254" s="41"/>
      <c r="M254" s="41"/>
    </row>
    <row r="255" spans="1:13" ht="21" customHeight="1" x14ac:dyDescent="0.45">
      <c r="A255" s="41"/>
      <c r="B255" s="152"/>
      <c r="C255" s="62"/>
      <c r="D255" s="62"/>
      <c r="E255" s="41"/>
      <c r="F255" s="41"/>
      <c r="G255" s="41"/>
      <c r="H255" s="41"/>
      <c r="I255" s="41"/>
      <c r="J255" s="41"/>
      <c r="K255" s="41"/>
      <c r="L255" s="41"/>
      <c r="M255" s="41"/>
    </row>
    <row r="256" spans="1:13" ht="21" customHeight="1" x14ac:dyDescent="0.45">
      <c r="A256" s="41"/>
      <c r="B256" s="152"/>
      <c r="C256" s="62"/>
      <c r="D256" s="62"/>
      <c r="E256" s="41"/>
      <c r="F256" s="41"/>
      <c r="G256" s="41"/>
      <c r="H256" s="41"/>
      <c r="I256" s="41"/>
      <c r="J256" s="41"/>
      <c r="K256" s="41"/>
      <c r="L256" s="41"/>
      <c r="M256" s="41"/>
    </row>
    <row r="257" spans="1:13" ht="21" customHeight="1" x14ac:dyDescent="0.45">
      <c r="A257" s="41"/>
      <c r="B257" s="152"/>
      <c r="C257" s="62"/>
      <c r="D257" s="62"/>
      <c r="E257" s="41"/>
      <c r="F257" s="41"/>
      <c r="G257" s="41"/>
      <c r="H257" s="41"/>
      <c r="I257" s="41"/>
      <c r="J257" s="41"/>
      <c r="K257" s="41"/>
      <c r="L257" s="41"/>
      <c r="M257" s="41"/>
    </row>
    <row r="258" spans="1:13" ht="21" customHeight="1" x14ac:dyDescent="0.45">
      <c r="A258" s="41"/>
      <c r="B258" s="152"/>
      <c r="C258" s="62"/>
      <c r="D258" s="62"/>
      <c r="E258" s="41"/>
      <c r="F258" s="41"/>
      <c r="G258" s="41"/>
      <c r="H258" s="41"/>
      <c r="I258" s="41"/>
      <c r="J258" s="41"/>
      <c r="K258" s="41"/>
      <c r="L258" s="41"/>
      <c r="M258" s="41"/>
    </row>
    <row r="259" spans="1:13" ht="21" customHeight="1" x14ac:dyDescent="0.45">
      <c r="A259" s="41"/>
      <c r="B259" s="152"/>
      <c r="C259" s="62"/>
      <c r="D259" s="62"/>
      <c r="E259" s="41"/>
      <c r="F259" s="41"/>
      <c r="G259" s="41"/>
      <c r="H259" s="41"/>
      <c r="I259" s="41"/>
      <c r="J259" s="41"/>
      <c r="K259" s="41"/>
      <c r="L259" s="41"/>
      <c r="M259" s="41"/>
    </row>
    <row r="260" spans="1:13" ht="21" customHeight="1" x14ac:dyDescent="0.45">
      <c r="A260" s="41"/>
      <c r="B260" s="152"/>
      <c r="C260" s="62"/>
      <c r="D260" s="62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3" ht="21" customHeight="1" x14ac:dyDescent="0.45">
      <c r="A261" s="41"/>
      <c r="B261" s="152"/>
      <c r="C261" s="62"/>
      <c r="D261" s="62"/>
      <c r="E261" s="41"/>
      <c r="F261" s="41"/>
      <c r="G261" s="41"/>
      <c r="H261" s="41"/>
      <c r="I261" s="41"/>
      <c r="J261" s="41"/>
      <c r="K261" s="41"/>
      <c r="L261" s="41"/>
      <c r="M261" s="41"/>
    </row>
    <row r="262" spans="1:13" ht="21" customHeight="1" x14ac:dyDescent="0.45">
      <c r="A262" s="41"/>
      <c r="B262" s="152"/>
      <c r="C262" s="62"/>
      <c r="D262" s="62"/>
      <c r="E262" s="41"/>
      <c r="F262" s="41"/>
      <c r="G262" s="41"/>
      <c r="H262" s="41"/>
      <c r="I262" s="41"/>
      <c r="J262" s="41"/>
      <c r="K262" s="41"/>
      <c r="L262" s="41"/>
      <c r="M262" s="41"/>
    </row>
    <row r="263" spans="1:13" ht="21" customHeight="1" x14ac:dyDescent="0.45">
      <c r="A263" s="41"/>
      <c r="B263" s="152"/>
      <c r="C263" s="62"/>
      <c r="D263" s="62"/>
      <c r="E263" s="41"/>
      <c r="F263" s="41"/>
      <c r="G263" s="41"/>
      <c r="H263" s="41"/>
      <c r="I263" s="41"/>
      <c r="J263" s="41"/>
      <c r="K263" s="41"/>
      <c r="L263" s="41"/>
      <c r="M263" s="41"/>
    </row>
    <row r="264" spans="1:13" ht="21" customHeight="1" x14ac:dyDescent="0.45">
      <c r="A264" s="41"/>
      <c r="B264" s="152"/>
      <c r="C264" s="62"/>
      <c r="D264" s="62"/>
      <c r="E264" s="41"/>
      <c r="F264" s="41"/>
      <c r="G264" s="41"/>
      <c r="H264" s="41"/>
      <c r="I264" s="41"/>
      <c r="J264" s="41"/>
      <c r="K264" s="41"/>
      <c r="L264" s="41"/>
      <c r="M264" s="41"/>
    </row>
    <row r="265" spans="1:13" ht="21" customHeight="1" x14ac:dyDescent="0.45">
      <c r="A265" s="41"/>
      <c r="B265" s="152"/>
      <c r="C265" s="62"/>
      <c r="D265" s="62"/>
      <c r="E265" s="41"/>
      <c r="F265" s="41"/>
      <c r="G265" s="41"/>
      <c r="H265" s="41"/>
      <c r="I265" s="41"/>
      <c r="J265" s="41"/>
      <c r="K265" s="41"/>
      <c r="L265" s="41"/>
      <c r="M265" s="41"/>
    </row>
    <row r="266" spans="1:13" ht="21" customHeight="1" x14ac:dyDescent="0.45">
      <c r="A266" s="41"/>
      <c r="B266" s="152"/>
      <c r="C266" s="62"/>
      <c r="D266" s="62"/>
      <c r="E266" s="41"/>
      <c r="F266" s="41"/>
      <c r="G266" s="41"/>
      <c r="H266" s="41"/>
      <c r="I266" s="41"/>
      <c r="J266" s="41"/>
      <c r="K266" s="41"/>
      <c r="L266" s="41"/>
      <c r="M266" s="41"/>
    </row>
    <row r="267" spans="1:13" ht="21" customHeight="1" x14ac:dyDescent="0.45">
      <c r="A267" s="41"/>
      <c r="B267" s="152"/>
      <c r="C267" s="62"/>
      <c r="D267" s="62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13" ht="21" customHeight="1" x14ac:dyDescent="0.45">
      <c r="A268" s="41"/>
      <c r="B268" s="152"/>
      <c r="C268" s="62"/>
      <c r="D268" s="62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13" ht="21" customHeight="1" x14ac:dyDescent="0.45">
      <c r="A269" s="41"/>
      <c r="B269" s="152"/>
      <c r="C269" s="62"/>
      <c r="D269" s="62"/>
      <c r="E269" s="41"/>
      <c r="F269" s="41"/>
      <c r="G269" s="41"/>
      <c r="H269" s="41"/>
      <c r="I269" s="41"/>
      <c r="J269" s="41"/>
      <c r="K269" s="41"/>
      <c r="L269" s="41"/>
      <c r="M269" s="41"/>
    </row>
    <row r="270" spans="1:13" ht="21" customHeight="1" x14ac:dyDescent="0.45">
      <c r="A270" s="41"/>
      <c r="B270" s="152"/>
      <c r="C270" s="62"/>
      <c r="D270" s="62"/>
      <c r="E270" s="41"/>
      <c r="F270" s="41"/>
      <c r="G270" s="41"/>
      <c r="H270" s="41"/>
      <c r="I270" s="41"/>
      <c r="J270" s="41"/>
      <c r="K270" s="41"/>
      <c r="L270" s="41"/>
      <c r="M270" s="41"/>
    </row>
    <row r="271" spans="1:13" ht="21" customHeight="1" x14ac:dyDescent="0.45">
      <c r="A271" s="41"/>
      <c r="B271" s="152"/>
      <c r="C271" s="62"/>
      <c r="D271" s="62"/>
      <c r="E271" s="41"/>
      <c r="F271" s="41"/>
      <c r="G271" s="41"/>
      <c r="H271" s="41"/>
      <c r="I271" s="41"/>
      <c r="J271" s="41"/>
      <c r="K271" s="41"/>
      <c r="L271" s="41"/>
      <c r="M271" s="41"/>
    </row>
    <row r="272" spans="1:13" ht="21" customHeight="1" x14ac:dyDescent="0.45">
      <c r="A272" s="41"/>
      <c r="B272" s="152"/>
      <c r="C272" s="62"/>
      <c r="D272" s="62"/>
      <c r="E272" s="41"/>
      <c r="F272" s="41"/>
      <c r="G272" s="41"/>
      <c r="H272" s="41"/>
      <c r="I272" s="41"/>
      <c r="J272" s="41"/>
      <c r="K272" s="41"/>
      <c r="L272" s="41"/>
      <c r="M272" s="41"/>
    </row>
    <row r="273" spans="1:13" ht="21" customHeight="1" x14ac:dyDescent="0.45">
      <c r="A273" s="41"/>
      <c r="B273" s="152"/>
      <c r="C273" s="62"/>
      <c r="D273" s="62"/>
      <c r="E273" s="41"/>
      <c r="F273" s="41"/>
      <c r="G273" s="41"/>
      <c r="H273" s="41"/>
      <c r="I273" s="41"/>
      <c r="J273" s="41"/>
      <c r="K273" s="41"/>
      <c r="L273" s="41"/>
      <c r="M273" s="41"/>
    </row>
    <row r="274" spans="1:13" ht="21" customHeight="1" x14ac:dyDescent="0.45">
      <c r="A274" s="41"/>
      <c r="B274" s="152"/>
      <c r="C274" s="62"/>
      <c r="D274" s="62"/>
      <c r="E274" s="41"/>
      <c r="F274" s="41"/>
      <c r="G274" s="41"/>
      <c r="H274" s="41"/>
      <c r="I274" s="41"/>
      <c r="J274" s="41"/>
      <c r="K274" s="41"/>
      <c r="L274" s="41"/>
      <c r="M274" s="41"/>
    </row>
    <row r="275" spans="1:13" ht="21" customHeight="1" x14ac:dyDescent="0.45">
      <c r="A275" s="41"/>
      <c r="B275" s="152"/>
      <c r="C275" s="62"/>
      <c r="D275" s="62"/>
      <c r="E275" s="41"/>
      <c r="F275" s="41"/>
      <c r="G275" s="41"/>
      <c r="H275" s="41"/>
      <c r="I275" s="41"/>
      <c r="J275" s="41"/>
      <c r="K275" s="41"/>
      <c r="L275" s="41"/>
      <c r="M275" s="41"/>
    </row>
    <row r="276" spans="1:13" ht="21" customHeight="1" x14ac:dyDescent="0.45">
      <c r="A276" s="41"/>
      <c r="B276" s="152"/>
      <c r="C276" s="62"/>
      <c r="D276" s="62"/>
      <c r="E276" s="41"/>
      <c r="F276" s="41"/>
      <c r="G276" s="41"/>
      <c r="H276" s="41"/>
      <c r="I276" s="41"/>
      <c r="J276" s="41"/>
      <c r="K276" s="41"/>
      <c r="L276" s="41"/>
      <c r="M276" s="41"/>
    </row>
    <row r="277" spans="1:13" ht="21" customHeight="1" x14ac:dyDescent="0.45">
      <c r="A277" s="41"/>
      <c r="B277" s="152"/>
      <c r="C277" s="62"/>
      <c r="D277" s="62"/>
      <c r="E277" s="41"/>
      <c r="F277" s="41"/>
      <c r="G277" s="41"/>
      <c r="H277" s="41"/>
      <c r="I277" s="41"/>
      <c r="J277" s="41"/>
      <c r="K277" s="41"/>
      <c r="L277" s="41"/>
      <c r="M277" s="41"/>
    </row>
    <row r="278" spans="1:13" ht="21" customHeight="1" x14ac:dyDescent="0.45">
      <c r="A278" s="41"/>
      <c r="B278" s="152"/>
      <c r="C278" s="62"/>
      <c r="D278" s="62"/>
      <c r="E278" s="41"/>
      <c r="F278" s="41"/>
      <c r="G278" s="41"/>
      <c r="H278" s="41"/>
      <c r="I278" s="41"/>
      <c r="J278" s="41"/>
      <c r="K278" s="41"/>
      <c r="L278" s="41"/>
      <c r="M278" s="41"/>
    </row>
    <row r="279" spans="1:13" ht="21" customHeight="1" x14ac:dyDescent="0.45">
      <c r="A279" s="41"/>
      <c r="B279" s="152"/>
      <c r="C279" s="62"/>
      <c r="D279" s="62"/>
      <c r="E279" s="41"/>
      <c r="F279" s="41"/>
      <c r="G279" s="41"/>
      <c r="H279" s="41"/>
      <c r="I279" s="41"/>
      <c r="J279" s="41"/>
      <c r="K279" s="41"/>
      <c r="L279" s="41"/>
      <c r="M279" s="41"/>
    </row>
    <row r="280" spans="1:13" ht="21" customHeight="1" x14ac:dyDescent="0.45">
      <c r="A280" s="41"/>
      <c r="B280" s="152"/>
      <c r="C280" s="62"/>
      <c r="D280" s="62"/>
      <c r="E280" s="41"/>
      <c r="F280" s="41"/>
      <c r="G280" s="41"/>
      <c r="H280" s="41"/>
      <c r="I280" s="41"/>
      <c r="J280" s="41"/>
      <c r="K280" s="41"/>
      <c r="L280" s="41"/>
      <c r="M280" s="41"/>
    </row>
    <row r="281" spans="1:13" ht="21" customHeight="1" x14ac:dyDescent="0.45">
      <c r="A281" s="41"/>
      <c r="B281" s="152"/>
      <c r="C281" s="62"/>
      <c r="D281" s="62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1:13" ht="21" customHeight="1" x14ac:dyDescent="0.45">
      <c r="A282" s="41"/>
      <c r="B282" s="152"/>
      <c r="C282" s="62"/>
      <c r="D282" s="62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1:13" ht="21" customHeight="1" x14ac:dyDescent="0.45">
      <c r="A283" s="41"/>
      <c r="B283" s="152"/>
      <c r="C283" s="62"/>
      <c r="D283" s="62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1:13" ht="21" customHeight="1" x14ac:dyDescent="0.45">
      <c r="A284" s="41"/>
      <c r="B284" s="152"/>
      <c r="C284" s="62"/>
      <c r="D284" s="62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1:13" ht="21" customHeight="1" x14ac:dyDescent="0.45">
      <c r="A285" s="41"/>
      <c r="B285" s="152"/>
      <c r="C285" s="62"/>
      <c r="D285" s="62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1:13" ht="21" customHeight="1" x14ac:dyDescent="0.45">
      <c r="A286" s="41"/>
      <c r="B286" s="152"/>
      <c r="C286" s="62"/>
      <c r="D286" s="62"/>
      <c r="E286" s="41"/>
      <c r="F286" s="41"/>
      <c r="G286" s="41"/>
      <c r="H286" s="41"/>
      <c r="I286" s="41"/>
      <c r="J286" s="41"/>
      <c r="K286" s="41"/>
      <c r="L286" s="41"/>
      <c r="M286" s="41"/>
    </row>
    <row r="287" spans="1:13" ht="21" customHeight="1" x14ac:dyDescent="0.45">
      <c r="A287" s="41"/>
      <c r="B287" s="152"/>
      <c r="C287" s="62"/>
      <c r="D287" s="62"/>
      <c r="E287" s="41"/>
      <c r="F287" s="41"/>
      <c r="G287" s="41"/>
      <c r="H287" s="41"/>
      <c r="I287" s="41"/>
      <c r="J287" s="41"/>
      <c r="K287" s="41"/>
      <c r="L287" s="41"/>
      <c r="M287" s="41"/>
    </row>
    <row r="288" spans="1:13" ht="21" customHeight="1" x14ac:dyDescent="0.45">
      <c r="A288" s="41"/>
      <c r="B288" s="152"/>
      <c r="C288" s="62"/>
      <c r="D288" s="62"/>
      <c r="E288" s="41"/>
      <c r="F288" s="41"/>
      <c r="G288" s="41"/>
      <c r="H288" s="41"/>
      <c r="I288" s="41"/>
      <c r="J288" s="41"/>
      <c r="K288" s="41"/>
      <c r="L288" s="41"/>
      <c r="M288" s="41"/>
    </row>
    <row r="289" spans="1:13" ht="21" customHeight="1" x14ac:dyDescent="0.45">
      <c r="A289" s="41"/>
      <c r="B289" s="152"/>
      <c r="C289" s="62"/>
      <c r="D289" s="62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1:13" ht="21" customHeight="1" x14ac:dyDescent="0.45">
      <c r="A290" s="41"/>
      <c r="B290" s="152"/>
      <c r="C290" s="62"/>
      <c r="D290" s="62"/>
      <c r="E290" s="41"/>
      <c r="F290" s="41"/>
      <c r="G290" s="41"/>
      <c r="H290" s="41"/>
      <c r="I290" s="41"/>
      <c r="J290" s="41"/>
      <c r="K290" s="41"/>
      <c r="L290" s="41"/>
      <c r="M290" s="41"/>
    </row>
    <row r="291" spans="1:13" ht="21" customHeight="1" x14ac:dyDescent="0.45">
      <c r="A291" s="41"/>
      <c r="B291" s="152"/>
      <c r="C291" s="62"/>
      <c r="D291" s="62"/>
      <c r="E291" s="41"/>
      <c r="F291" s="41"/>
      <c r="G291" s="41"/>
      <c r="H291" s="41"/>
      <c r="I291" s="41"/>
      <c r="J291" s="41"/>
      <c r="K291" s="41"/>
      <c r="L291" s="41"/>
      <c r="M291" s="41"/>
    </row>
    <row r="292" spans="1:13" ht="21" customHeight="1" x14ac:dyDescent="0.45">
      <c r="A292" s="41"/>
      <c r="B292" s="152"/>
      <c r="C292" s="62"/>
      <c r="D292" s="62"/>
      <c r="E292" s="41"/>
      <c r="F292" s="41"/>
      <c r="G292" s="41"/>
      <c r="H292" s="41"/>
      <c r="I292" s="41"/>
      <c r="J292" s="41"/>
      <c r="K292" s="41"/>
      <c r="L292" s="41"/>
      <c r="M292" s="41"/>
    </row>
    <row r="293" spans="1:13" ht="21" customHeight="1" x14ac:dyDescent="0.45">
      <c r="A293" s="41"/>
      <c r="B293" s="152"/>
      <c r="C293" s="62"/>
      <c r="D293" s="62"/>
      <c r="E293" s="41"/>
      <c r="F293" s="41"/>
      <c r="G293" s="41"/>
      <c r="H293" s="41"/>
      <c r="I293" s="41"/>
      <c r="J293" s="41"/>
      <c r="K293" s="41"/>
      <c r="L293" s="41"/>
      <c r="M293" s="41"/>
    </row>
    <row r="294" spans="1:13" ht="21" customHeight="1" x14ac:dyDescent="0.45">
      <c r="A294" s="41"/>
      <c r="B294" s="152"/>
      <c r="C294" s="62"/>
      <c r="D294" s="62"/>
      <c r="E294" s="41"/>
      <c r="F294" s="41"/>
      <c r="G294" s="41"/>
      <c r="H294" s="41"/>
      <c r="I294" s="41"/>
      <c r="J294" s="41"/>
      <c r="K294" s="41"/>
      <c r="L294" s="41"/>
      <c r="M294" s="41"/>
    </row>
    <row r="295" spans="1:13" ht="21" customHeight="1" x14ac:dyDescent="0.45">
      <c r="A295" s="41"/>
      <c r="B295" s="152"/>
      <c r="C295" s="62"/>
      <c r="D295" s="62"/>
      <c r="E295" s="41"/>
      <c r="F295" s="41"/>
      <c r="G295" s="41"/>
      <c r="H295" s="41"/>
      <c r="I295" s="41"/>
      <c r="J295" s="41"/>
      <c r="K295" s="41"/>
      <c r="L295" s="41"/>
      <c r="M295" s="41"/>
    </row>
    <row r="296" spans="1:13" ht="21" customHeight="1" x14ac:dyDescent="0.45">
      <c r="A296" s="41"/>
      <c r="B296" s="152"/>
      <c r="C296" s="62"/>
      <c r="D296" s="62"/>
      <c r="E296" s="41"/>
      <c r="F296" s="41"/>
      <c r="G296" s="41"/>
      <c r="H296" s="41"/>
      <c r="I296" s="41"/>
      <c r="J296" s="41"/>
      <c r="K296" s="41"/>
      <c r="L296" s="41"/>
      <c r="M296" s="41"/>
    </row>
    <row r="297" spans="1:13" ht="21" customHeight="1" x14ac:dyDescent="0.45">
      <c r="A297" s="41"/>
      <c r="B297" s="152"/>
      <c r="C297" s="62"/>
      <c r="D297" s="62"/>
      <c r="E297" s="41"/>
      <c r="F297" s="41"/>
      <c r="G297" s="41"/>
      <c r="H297" s="41"/>
      <c r="I297" s="41"/>
      <c r="J297" s="41"/>
      <c r="K297" s="41"/>
      <c r="L297" s="41"/>
      <c r="M297" s="41"/>
    </row>
    <row r="298" spans="1:13" ht="21" customHeight="1" x14ac:dyDescent="0.45">
      <c r="A298" s="41"/>
      <c r="B298" s="152"/>
      <c r="C298" s="62"/>
      <c r="D298" s="62"/>
      <c r="E298" s="41"/>
      <c r="F298" s="41"/>
      <c r="G298" s="41"/>
      <c r="H298" s="41"/>
      <c r="I298" s="41"/>
      <c r="J298" s="41"/>
      <c r="K298" s="41"/>
      <c r="L298" s="41"/>
      <c r="M298" s="41"/>
    </row>
    <row r="299" spans="1:13" ht="21" customHeight="1" x14ac:dyDescent="0.45">
      <c r="A299" s="41"/>
      <c r="B299" s="152"/>
      <c r="C299" s="62"/>
      <c r="D299" s="62"/>
      <c r="E299" s="41"/>
      <c r="F299" s="41"/>
      <c r="G299" s="41"/>
      <c r="H299" s="41"/>
      <c r="I299" s="41"/>
      <c r="J299" s="41"/>
      <c r="K299" s="41"/>
      <c r="L299" s="41"/>
      <c r="M299" s="41"/>
    </row>
    <row r="300" spans="1:13" ht="21" customHeight="1" x14ac:dyDescent="0.45">
      <c r="A300" s="41"/>
      <c r="B300" s="152"/>
      <c r="C300" s="62"/>
      <c r="D300" s="62"/>
      <c r="E300" s="41"/>
      <c r="F300" s="41"/>
      <c r="G300" s="41"/>
      <c r="H300" s="41"/>
      <c r="I300" s="41"/>
      <c r="J300" s="41"/>
      <c r="K300" s="41"/>
      <c r="L300" s="41"/>
      <c r="M300" s="41"/>
    </row>
    <row r="301" spans="1:13" ht="21" customHeight="1" x14ac:dyDescent="0.45">
      <c r="A301" s="41"/>
      <c r="B301" s="152"/>
      <c r="C301" s="62"/>
      <c r="D301" s="62"/>
      <c r="E301" s="41"/>
      <c r="F301" s="41"/>
      <c r="G301" s="41"/>
      <c r="H301" s="41"/>
      <c r="I301" s="41"/>
      <c r="J301" s="41"/>
      <c r="K301" s="41"/>
      <c r="L301" s="41"/>
      <c r="M301" s="41"/>
    </row>
    <row r="302" spans="1:13" ht="21" customHeight="1" x14ac:dyDescent="0.45">
      <c r="A302" s="41"/>
      <c r="B302" s="152"/>
      <c r="C302" s="62"/>
      <c r="D302" s="62"/>
      <c r="E302" s="41"/>
      <c r="F302" s="41"/>
      <c r="G302" s="41"/>
      <c r="H302" s="41"/>
      <c r="I302" s="41"/>
      <c r="J302" s="41"/>
      <c r="K302" s="41"/>
      <c r="L302" s="41"/>
      <c r="M302" s="41"/>
    </row>
    <row r="303" spans="1:13" ht="21" customHeight="1" x14ac:dyDescent="0.45">
      <c r="A303" s="41"/>
      <c r="B303" s="152"/>
      <c r="C303" s="62"/>
      <c r="D303" s="62"/>
      <c r="E303" s="41"/>
      <c r="F303" s="41"/>
      <c r="G303" s="41"/>
      <c r="H303" s="41"/>
      <c r="I303" s="41"/>
      <c r="J303" s="41"/>
      <c r="K303" s="41"/>
      <c r="L303" s="41"/>
      <c r="M303" s="41"/>
    </row>
    <row r="304" spans="1:13" ht="21" customHeight="1" x14ac:dyDescent="0.45">
      <c r="A304" s="41"/>
      <c r="B304" s="152"/>
      <c r="C304" s="62"/>
      <c r="D304" s="62"/>
      <c r="E304" s="41"/>
      <c r="F304" s="41"/>
      <c r="G304" s="41"/>
      <c r="H304" s="41"/>
      <c r="I304" s="41"/>
      <c r="J304" s="41"/>
      <c r="K304" s="41"/>
      <c r="L304" s="41"/>
      <c r="M304" s="41"/>
    </row>
    <row r="305" spans="1:13" ht="21" customHeight="1" x14ac:dyDescent="0.45">
      <c r="A305" s="41"/>
      <c r="B305" s="152"/>
      <c r="C305" s="62"/>
      <c r="D305" s="62"/>
      <c r="E305" s="41"/>
      <c r="F305" s="41"/>
      <c r="G305" s="41"/>
      <c r="H305" s="41"/>
      <c r="I305" s="41"/>
      <c r="J305" s="41"/>
      <c r="K305" s="41"/>
      <c r="L305" s="41"/>
      <c r="M305" s="41"/>
    </row>
    <row r="306" spans="1:13" ht="21" customHeight="1" x14ac:dyDescent="0.45">
      <c r="A306" s="41"/>
      <c r="B306" s="152"/>
      <c r="C306" s="62"/>
      <c r="D306" s="62"/>
      <c r="E306" s="41"/>
      <c r="F306" s="41"/>
      <c r="G306" s="41"/>
      <c r="H306" s="41"/>
      <c r="I306" s="41"/>
      <c r="J306" s="41"/>
      <c r="K306" s="41"/>
      <c r="L306" s="41"/>
      <c r="M306" s="41"/>
    </row>
    <row r="307" spans="1:13" ht="21" customHeight="1" x14ac:dyDescent="0.45">
      <c r="A307" s="41"/>
      <c r="B307" s="152"/>
      <c r="C307" s="62"/>
      <c r="D307" s="62"/>
      <c r="E307" s="41"/>
      <c r="F307" s="41"/>
      <c r="G307" s="41"/>
      <c r="H307" s="41"/>
      <c r="I307" s="41"/>
      <c r="J307" s="41"/>
      <c r="K307" s="41"/>
      <c r="L307" s="41"/>
      <c r="M307" s="41"/>
    </row>
    <row r="308" spans="1:13" ht="21" customHeight="1" x14ac:dyDescent="0.45">
      <c r="A308" s="41"/>
      <c r="B308" s="152"/>
      <c r="C308" s="62"/>
      <c r="D308" s="62"/>
      <c r="E308" s="41"/>
      <c r="F308" s="41"/>
      <c r="G308" s="41"/>
      <c r="H308" s="41"/>
      <c r="I308" s="41"/>
      <c r="J308" s="41"/>
      <c r="K308" s="41"/>
      <c r="L308" s="41"/>
      <c r="M308" s="41"/>
    </row>
    <row r="309" spans="1:13" ht="21" customHeight="1" x14ac:dyDescent="0.45">
      <c r="A309" s="41"/>
      <c r="B309" s="152"/>
      <c r="C309" s="62"/>
      <c r="D309" s="62"/>
      <c r="E309" s="41"/>
      <c r="F309" s="41"/>
      <c r="G309" s="41"/>
      <c r="H309" s="41"/>
      <c r="I309" s="41"/>
      <c r="J309" s="41"/>
      <c r="K309" s="41"/>
      <c r="L309" s="41"/>
      <c r="M309" s="41"/>
    </row>
    <row r="310" spans="1:13" ht="21" customHeight="1" x14ac:dyDescent="0.45">
      <c r="A310" s="41"/>
      <c r="B310" s="152"/>
      <c r="C310" s="62"/>
      <c r="D310" s="62"/>
      <c r="E310" s="41"/>
      <c r="F310" s="41"/>
      <c r="G310" s="41"/>
      <c r="H310" s="41"/>
      <c r="I310" s="41"/>
      <c r="J310" s="41"/>
      <c r="K310" s="41"/>
      <c r="L310" s="41"/>
      <c r="M310" s="41"/>
    </row>
    <row r="311" spans="1:13" ht="21" customHeight="1" x14ac:dyDescent="0.45">
      <c r="A311" s="41"/>
      <c r="B311" s="152"/>
      <c r="C311" s="62"/>
      <c r="D311" s="62"/>
      <c r="E311" s="41"/>
      <c r="F311" s="41"/>
      <c r="G311" s="41"/>
      <c r="H311" s="41"/>
      <c r="I311" s="41"/>
      <c r="J311" s="41"/>
      <c r="K311" s="41"/>
      <c r="L311" s="41"/>
      <c r="M311" s="41"/>
    </row>
    <row r="312" spans="1:13" ht="21" customHeight="1" x14ac:dyDescent="0.45">
      <c r="A312" s="41"/>
      <c r="B312" s="152"/>
      <c r="C312" s="62"/>
      <c r="D312" s="62"/>
      <c r="E312" s="41"/>
      <c r="F312" s="41"/>
      <c r="G312" s="41"/>
      <c r="H312" s="41"/>
      <c r="I312" s="41"/>
      <c r="J312" s="41"/>
      <c r="K312" s="41"/>
      <c r="L312" s="41"/>
      <c r="M312" s="41"/>
    </row>
    <row r="313" spans="1:13" ht="21" customHeight="1" x14ac:dyDescent="0.45">
      <c r="A313" s="41"/>
      <c r="B313" s="152"/>
      <c r="C313" s="62"/>
      <c r="D313" s="62"/>
      <c r="E313" s="41"/>
      <c r="F313" s="41"/>
      <c r="G313" s="41"/>
      <c r="H313" s="41"/>
      <c r="I313" s="41"/>
      <c r="J313" s="41"/>
      <c r="K313" s="41"/>
      <c r="L313" s="41"/>
      <c r="M313" s="41"/>
    </row>
    <row r="314" spans="1:13" ht="21" customHeight="1" x14ac:dyDescent="0.45">
      <c r="A314" s="41"/>
      <c r="B314" s="152"/>
      <c r="C314" s="62"/>
      <c r="D314" s="62"/>
      <c r="E314" s="41"/>
      <c r="F314" s="41"/>
      <c r="G314" s="41"/>
      <c r="H314" s="41"/>
      <c r="I314" s="41"/>
      <c r="J314" s="41"/>
      <c r="K314" s="41"/>
      <c r="L314" s="41"/>
      <c r="M314" s="41"/>
    </row>
    <row r="315" spans="1:13" ht="21" customHeight="1" x14ac:dyDescent="0.45">
      <c r="A315" s="41"/>
      <c r="B315" s="152"/>
      <c r="C315" s="62"/>
      <c r="D315" s="62"/>
      <c r="E315" s="41"/>
      <c r="F315" s="41"/>
      <c r="G315" s="41"/>
      <c r="H315" s="41"/>
      <c r="I315" s="41"/>
      <c r="J315" s="41"/>
      <c r="K315" s="41"/>
      <c r="L315" s="41"/>
      <c r="M315" s="41"/>
    </row>
    <row r="316" spans="1:13" ht="21" customHeight="1" x14ac:dyDescent="0.45">
      <c r="A316" s="41"/>
      <c r="B316" s="152"/>
      <c r="C316" s="62"/>
      <c r="D316" s="62"/>
      <c r="E316" s="41"/>
      <c r="F316" s="41"/>
      <c r="G316" s="41"/>
      <c r="H316" s="41"/>
      <c r="I316" s="41"/>
      <c r="J316" s="41"/>
      <c r="K316" s="41"/>
      <c r="L316" s="41"/>
      <c r="M316" s="41"/>
    </row>
    <row r="317" spans="1:13" ht="21" customHeight="1" x14ac:dyDescent="0.45">
      <c r="A317" s="41"/>
      <c r="B317" s="152"/>
      <c r="C317" s="62"/>
      <c r="D317" s="62"/>
      <c r="E317" s="41"/>
      <c r="F317" s="41"/>
      <c r="G317" s="41"/>
      <c r="H317" s="41"/>
      <c r="I317" s="41"/>
      <c r="J317" s="41"/>
      <c r="K317" s="41"/>
      <c r="L317" s="41"/>
      <c r="M317" s="41"/>
    </row>
    <row r="318" spans="1:13" ht="21" customHeight="1" x14ac:dyDescent="0.45">
      <c r="A318" s="41"/>
      <c r="B318" s="152"/>
      <c r="C318" s="62"/>
      <c r="D318" s="62"/>
      <c r="E318" s="41"/>
      <c r="F318" s="41"/>
      <c r="G318" s="41"/>
      <c r="H318" s="41"/>
      <c r="I318" s="41"/>
      <c r="J318" s="41"/>
      <c r="K318" s="41"/>
      <c r="L318" s="41"/>
      <c r="M318" s="41"/>
    </row>
    <row r="319" spans="1:13" ht="21" customHeight="1" x14ac:dyDescent="0.45">
      <c r="A319" s="41"/>
      <c r="B319" s="152"/>
      <c r="C319" s="62"/>
      <c r="D319" s="62"/>
      <c r="E319" s="41"/>
      <c r="F319" s="41"/>
      <c r="G319" s="41"/>
      <c r="H319" s="41"/>
      <c r="I319" s="41"/>
      <c r="J319" s="41"/>
      <c r="K319" s="41"/>
      <c r="L319" s="41"/>
      <c r="M319" s="41"/>
    </row>
    <row r="320" spans="1:13" ht="21" customHeight="1" x14ac:dyDescent="0.45">
      <c r="A320" s="41"/>
      <c r="B320" s="152"/>
      <c r="C320" s="62"/>
      <c r="D320" s="62"/>
      <c r="E320" s="41"/>
      <c r="F320" s="41"/>
      <c r="G320" s="41"/>
      <c r="H320" s="41"/>
      <c r="I320" s="41"/>
      <c r="J320" s="41"/>
      <c r="K320" s="41"/>
      <c r="L320" s="41"/>
      <c r="M320" s="41"/>
    </row>
    <row r="321" spans="1:13" ht="21" customHeight="1" x14ac:dyDescent="0.45">
      <c r="A321" s="41"/>
      <c r="B321" s="152"/>
      <c r="C321" s="62"/>
      <c r="D321" s="62"/>
      <c r="E321" s="41"/>
      <c r="F321" s="41"/>
      <c r="G321" s="41"/>
      <c r="H321" s="41"/>
      <c r="I321" s="41"/>
      <c r="J321" s="41"/>
      <c r="K321" s="41"/>
      <c r="L321" s="41"/>
      <c r="M321" s="41"/>
    </row>
    <row r="322" spans="1:13" ht="21" customHeight="1" x14ac:dyDescent="0.45">
      <c r="A322" s="41"/>
      <c r="B322" s="152"/>
      <c r="C322" s="62"/>
      <c r="D322" s="62"/>
      <c r="E322" s="41"/>
      <c r="F322" s="41"/>
      <c r="G322" s="41"/>
      <c r="H322" s="41"/>
      <c r="I322" s="41"/>
      <c r="J322" s="41"/>
      <c r="K322" s="41"/>
      <c r="L322" s="41"/>
      <c r="M322" s="41"/>
    </row>
    <row r="323" spans="1:13" ht="21" customHeight="1" x14ac:dyDescent="0.45">
      <c r="A323" s="41"/>
      <c r="B323" s="152"/>
      <c r="C323" s="62"/>
      <c r="D323" s="62"/>
      <c r="E323" s="41"/>
      <c r="F323" s="41"/>
      <c r="G323" s="41"/>
      <c r="H323" s="41"/>
      <c r="I323" s="41"/>
      <c r="J323" s="41"/>
      <c r="K323" s="41"/>
      <c r="L323" s="41"/>
      <c r="M323" s="41"/>
    </row>
    <row r="324" spans="1:13" ht="21" customHeight="1" x14ac:dyDescent="0.45">
      <c r="A324" s="41"/>
      <c r="B324" s="152"/>
      <c r="C324" s="62"/>
      <c r="D324" s="62"/>
      <c r="E324" s="41"/>
      <c r="F324" s="41"/>
      <c r="G324" s="41"/>
      <c r="H324" s="41"/>
      <c r="I324" s="41"/>
      <c r="J324" s="41"/>
      <c r="K324" s="41"/>
      <c r="L324" s="41"/>
      <c r="M324" s="41"/>
    </row>
    <row r="325" spans="1:13" ht="21" customHeight="1" x14ac:dyDescent="0.45">
      <c r="A325" s="41"/>
      <c r="B325" s="152"/>
      <c r="C325" s="62"/>
      <c r="D325" s="62"/>
      <c r="E325" s="41"/>
      <c r="F325" s="41"/>
      <c r="G325" s="41"/>
      <c r="H325" s="41"/>
      <c r="I325" s="41"/>
      <c r="J325" s="41"/>
      <c r="K325" s="41"/>
      <c r="L325" s="41"/>
      <c r="M325" s="41"/>
    </row>
    <row r="326" spans="1:13" ht="21" customHeight="1" x14ac:dyDescent="0.45">
      <c r="A326" s="41"/>
      <c r="B326" s="152"/>
      <c r="C326" s="62"/>
      <c r="D326" s="62"/>
      <c r="E326" s="41"/>
      <c r="F326" s="41"/>
      <c r="G326" s="41"/>
      <c r="H326" s="41"/>
      <c r="I326" s="41"/>
      <c r="J326" s="41"/>
      <c r="K326" s="41"/>
      <c r="L326" s="41"/>
      <c r="M326" s="41"/>
    </row>
    <row r="327" spans="1:13" ht="21" customHeight="1" x14ac:dyDescent="0.45">
      <c r="A327" s="41"/>
      <c r="B327" s="152"/>
      <c r="C327" s="62"/>
      <c r="D327" s="62"/>
      <c r="E327" s="41"/>
      <c r="F327" s="41"/>
      <c r="G327" s="41"/>
      <c r="H327" s="41"/>
      <c r="I327" s="41"/>
      <c r="J327" s="41"/>
      <c r="K327" s="41"/>
      <c r="L327" s="41"/>
      <c r="M327" s="41"/>
    </row>
    <row r="328" spans="1:13" ht="21" customHeight="1" x14ac:dyDescent="0.45">
      <c r="A328" s="41"/>
      <c r="B328" s="152"/>
      <c r="C328" s="62"/>
      <c r="D328" s="62"/>
      <c r="E328" s="41"/>
      <c r="F328" s="41"/>
      <c r="G328" s="41"/>
      <c r="H328" s="41"/>
      <c r="I328" s="41"/>
      <c r="J328" s="41"/>
      <c r="K328" s="41"/>
      <c r="L328" s="41"/>
      <c r="M328" s="41"/>
    </row>
    <row r="329" spans="1:13" ht="21" customHeight="1" x14ac:dyDescent="0.45">
      <c r="A329" s="41"/>
      <c r="B329" s="152"/>
      <c r="C329" s="62"/>
      <c r="D329" s="62"/>
      <c r="E329" s="41"/>
      <c r="F329" s="41"/>
      <c r="G329" s="41"/>
      <c r="H329" s="41"/>
      <c r="I329" s="41"/>
      <c r="J329" s="41"/>
      <c r="K329" s="41"/>
      <c r="L329" s="41"/>
      <c r="M329" s="41"/>
    </row>
    <row r="330" spans="1:13" ht="21" customHeight="1" x14ac:dyDescent="0.45">
      <c r="A330" s="41"/>
      <c r="B330" s="152"/>
      <c r="C330" s="62"/>
      <c r="D330" s="62"/>
      <c r="E330" s="41"/>
      <c r="F330" s="41"/>
      <c r="G330" s="41"/>
      <c r="H330" s="41"/>
      <c r="I330" s="41"/>
      <c r="J330" s="41"/>
      <c r="K330" s="41"/>
      <c r="L330" s="41"/>
      <c r="M330" s="41"/>
    </row>
    <row r="331" spans="1:13" ht="21" customHeight="1" x14ac:dyDescent="0.45">
      <c r="A331" s="41"/>
      <c r="B331" s="152"/>
      <c r="C331" s="62"/>
      <c r="D331" s="62"/>
      <c r="E331" s="41"/>
      <c r="F331" s="41"/>
      <c r="G331" s="41"/>
      <c r="H331" s="41"/>
      <c r="I331" s="41"/>
      <c r="J331" s="41"/>
      <c r="K331" s="41"/>
      <c r="L331" s="41"/>
      <c r="M331" s="41"/>
    </row>
    <row r="332" spans="1:13" ht="21" customHeight="1" x14ac:dyDescent="0.45">
      <c r="A332" s="41"/>
      <c r="B332" s="152"/>
      <c r="C332" s="62"/>
      <c r="D332" s="62"/>
      <c r="E332" s="41"/>
      <c r="F332" s="41"/>
      <c r="G332" s="41"/>
      <c r="H332" s="41"/>
      <c r="I332" s="41"/>
      <c r="J332" s="41"/>
      <c r="K332" s="41"/>
      <c r="L332" s="41"/>
      <c r="M332" s="41"/>
    </row>
    <row r="333" spans="1:13" ht="21" customHeight="1" x14ac:dyDescent="0.45">
      <c r="A333" s="41"/>
      <c r="B333" s="152"/>
      <c r="C333" s="62"/>
      <c r="D333" s="62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 ht="21" customHeight="1" x14ac:dyDescent="0.45">
      <c r="A334" s="41"/>
      <c r="B334" s="152"/>
      <c r="C334" s="62"/>
      <c r="D334" s="62"/>
      <c r="E334" s="41"/>
      <c r="F334" s="41"/>
      <c r="G334" s="41"/>
      <c r="H334" s="41"/>
      <c r="I334" s="41"/>
      <c r="J334" s="41"/>
      <c r="K334" s="41"/>
      <c r="L334" s="41"/>
      <c r="M334" s="41"/>
    </row>
    <row r="335" spans="1:13" ht="21" customHeight="1" x14ac:dyDescent="0.45">
      <c r="A335" s="41"/>
      <c r="B335" s="152"/>
      <c r="C335" s="62"/>
      <c r="D335" s="62"/>
      <c r="E335" s="41"/>
      <c r="F335" s="41"/>
      <c r="G335" s="41"/>
      <c r="H335" s="41"/>
      <c r="I335" s="41"/>
      <c r="J335" s="41"/>
      <c r="K335" s="41"/>
      <c r="L335" s="41"/>
      <c r="M335" s="41"/>
    </row>
    <row r="336" spans="1:13" ht="21" customHeight="1" x14ac:dyDescent="0.45">
      <c r="A336" s="41"/>
      <c r="B336" s="152"/>
      <c r="C336" s="62"/>
      <c r="D336" s="62"/>
      <c r="E336" s="41"/>
      <c r="F336" s="41"/>
      <c r="G336" s="41"/>
      <c r="H336" s="41"/>
      <c r="I336" s="41"/>
      <c r="J336" s="41"/>
      <c r="K336" s="41"/>
      <c r="L336" s="41"/>
      <c r="M336" s="41"/>
    </row>
    <row r="337" spans="1:13" ht="21" customHeight="1" x14ac:dyDescent="0.45">
      <c r="A337" s="41"/>
      <c r="B337" s="152"/>
      <c r="C337" s="62"/>
      <c r="D337" s="62"/>
      <c r="E337" s="41"/>
      <c r="F337" s="41"/>
      <c r="G337" s="41"/>
      <c r="H337" s="41"/>
      <c r="I337" s="41"/>
      <c r="J337" s="41"/>
      <c r="K337" s="41"/>
      <c r="L337" s="41"/>
      <c r="M337" s="41"/>
    </row>
    <row r="338" spans="1:13" ht="21" customHeight="1" x14ac:dyDescent="0.45">
      <c r="A338" s="41"/>
      <c r="B338" s="152"/>
      <c r="C338" s="62"/>
      <c r="D338" s="62"/>
      <c r="E338" s="41"/>
      <c r="F338" s="41"/>
      <c r="G338" s="41"/>
      <c r="H338" s="41"/>
      <c r="I338" s="41"/>
      <c r="J338" s="41"/>
      <c r="K338" s="41"/>
      <c r="L338" s="41"/>
      <c r="M338" s="41"/>
    </row>
    <row r="339" spans="1:13" ht="21" customHeight="1" x14ac:dyDescent="0.45">
      <c r="A339" s="41"/>
      <c r="B339" s="152"/>
      <c r="C339" s="62"/>
      <c r="D339" s="62"/>
      <c r="E339" s="41"/>
      <c r="F339" s="41"/>
      <c r="G339" s="41"/>
      <c r="H339" s="41"/>
      <c r="I339" s="41"/>
      <c r="J339" s="41"/>
      <c r="K339" s="41"/>
      <c r="L339" s="41"/>
      <c r="M339" s="41"/>
    </row>
    <row r="340" spans="1:13" ht="21" customHeight="1" x14ac:dyDescent="0.45">
      <c r="A340" s="41"/>
      <c r="B340" s="152"/>
      <c r="C340" s="62"/>
      <c r="D340" s="62"/>
      <c r="E340" s="41"/>
      <c r="F340" s="41"/>
      <c r="G340" s="41"/>
      <c r="H340" s="41"/>
      <c r="I340" s="41"/>
      <c r="J340" s="41"/>
      <c r="K340" s="41"/>
      <c r="L340" s="41"/>
      <c r="M340" s="41"/>
    </row>
    <row r="341" spans="1:13" ht="21" customHeight="1" x14ac:dyDescent="0.45">
      <c r="A341" s="41"/>
      <c r="B341" s="152"/>
      <c r="C341" s="62"/>
      <c r="D341" s="62"/>
      <c r="E341" s="41"/>
      <c r="F341" s="41"/>
      <c r="G341" s="41"/>
      <c r="H341" s="41"/>
      <c r="I341" s="41"/>
      <c r="J341" s="41"/>
      <c r="K341" s="41"/>
      <c r="L341" s="41"/>
      <c r="M341" s="41"/>
    </row>
    <row r="342" spans="1:13" ht="21" customHeight="1" x14ac:dyDescent="0.45">
      <c r="A342" s="41"/>
      <c r="B342" s="152"/>
      <c r="C342" s="62"/>
      <c r="D342" s="62"/>
      <c r="E342" s="41"/>
      <c r="F342" s="41"/>
      <c r="G342" s="41"/>
      <c r="H342" s="41"/>
      <c r="I342" s="41"/>
      <c r="J342" s="41"/>
      <c r="K342" s="41"/>
      <c r="L342" s="41"/>
      <c r="M342" s="41"/>
    </row>
    <row r="343" spans="1:13" ht="21" customHeight="1" x14ac:dyDescent="0.45">
      <c r="A343" s="41"/>
      <c r="B343" s="152"/>
      <c r="C343" s="62"/>
      <c r="D343" s="62"/>
      <c r="E343" s="41"/>
      <c r="F343" s="41"/>
      <c r="G343" s="41"/>
      <c r="H343" s="41"/>
      <c r="I343" s="41"/>
      <c r="J343" s="41"/>
      <c r="K343" s="41"/>
      <c r="L343" s="41"/>
      <c r="M343" s="41"/>
    </row>
    <row r="344" spans="1:13" ht="21" customHeight="1" x14ac:dyDescent="0.45">
      <c r="A344" s="41"/>
      <c r="B344" s="152"/>
      <c r="C344" s="62"/>
      <c r="D344" s="62"/>
      <c r="E344" s="41"/>
      <c r="F344" s="41"/>
      <c r="G344" s="41"/>
      <c r="H344" s="41"/>
      <c r="I344" s="41"/>
      <c r="J344" s="41"/>
      <c r="K344" s="41"/>
      <c r="L344" s="41"/>
      <c r="M344" s="41"/>
    </row>
    <row r="345" spans="1:13" ht="21" customHeight="1" x14ac:dyDescent="0.45">
      <c r="A345" s="41"/>
      <c r="B345" s="152"/>
      <c r="C345" s="62"/>
      <c r="D345" s="62"/>
      <c r="E345" s="41"/>
      <c r="F345" s="41"/>
      <c r="G345" s="41"/>
      <c r="H345" s="41"/>
      <c r="I345" s="41"/>
      <c r="J345" s="41"/>
      <c r="K345" s="41"/>
      <c r="L345" s="41"/>
      <c r="M345" s="41"/>
    </row>
    <row r="346" spans="1:13" ht="21" customHeight="1" x14ac:dyDescent="0.45">
      <c r="A346" s="41"/>
      <c r="B346" s="152"/>
      <c r="C346" s="62"/>
      <c r="D346" s="62"/>
      <c r="E346" s="41"/>
      <c r="F346" s="41"/>
      <c r="G346" s="41"/>
      <c r="H346" s="41"/>
      <c r="I346" s="41"/>
      <c r="J346" s="41"/>
      <c r="K346" s="41"/>
      <c r="L346" s="41"/>
      <c r="M346" s="41"/>
    </row>
    <row r="347" spans="1:13" ht="21" customHeight="1" x14ac:dyDescent="0.45">
      <c r="A347" s="41"/>
      <c r="B347" s="152"/>
      <c r="C347" s="62"/>
      <c r="D347" s="62"/>
      <c r="E347" s="41"/>
      <c r="F347" s="41"/>
      <c r="G347" s="41"/>
      <c r="H347" s="41"/>
      <c r="I347" s="41"/>
      <c r="J347" s="41"/>
      <c r="K347" s="41"/>
      <c r="L347" s="41"/>
      <c r="M347" s="41"/>
    </row>
    <row r="348" spans="1:13" ht="21" customHeight="1" x14ac:dyDescent="0.45">
      <c r="A348" s="41"/>
      <c r="B348" s="152"/>
      <c r="C348" s="62"/>
      <c r="D348" s="62"/>
      <c r="E348" s="41"/>
      <c r="F348" s="41"/>
      <c r="G348" s="41"/>
      <c r="H348" s="41"/>
      <c r="I348" s="41"/>
      <c r="J348" s="41"/>
      <c r="K348" s="41"/>
      <c r="L348" s="41"/>
      <c r="M348" s="41"/>
    </row>
    <row r="349" spans="1:13" ht="21" customHeight="1" x14ac:dyDescent="0.45">
      <c r="A349" s="41"/>
      <c r="B349" s="152"/>
      <c r="C349" s="62"/>
      <c r="D349" s="62"/>
      <c r="E349" s="41"/>
      <c r="F349" s="41"/>
      <c r="G349" s="41"/>
      <c r="H349" s="41"/>
      <c r="I349" s="41"/>
      <c r="J349" s="41"/>
      <c r="K349" s="41"/>
      <c r="L349" s="41"/>
      <c r="M349" s="41"/>
    </row>
    <row r="350" spans="1:13" ht="21" customHeight="1" x14ac:dyDescent="0.45">
      <c r="A350" s="41"/>
      <c r="B350" s="152"/>
      <c r="C350" s="62"/>
      <c r="D350" s="62"/>
      <c r="E350" s="41"/>
      <c r="F350" s="41"/>
      <c r="G350" s="41"/>
      <c r="H350" s="41"/>
      <c r="I350" s="41"/>
      <c r="J350" s="41"/>
      <c r="K350" s="41"/>
      <c r="L350" s="41"/>
      <c r="M350" s="41"/>
    </row>
    <row r="351" spans="1:13" ht="21" customHeight="1" x14ac:dyDescent="0.45">
      <c r="A351" s="41"/>
      <c r="B351" s="152"/>
      <c r="C351" s="62"/>
      <c r="D351" s="62"/>
      <c r="E351" s="41"/>
      <c r="F351" s="41"/>
      <c r="G351" s="41"/>
      <c r="H351" s="41"/>
      <c r="I351" s="41"/>
      <c r="J351" s="41"/>
      <c r="K351" s="41"/>
      <c r="L351" s="41"/>
      <c r="M351" s="41"/>
    </row>
    <row r="352" spans="1:13" ht="21" customHeight="1" x14ac:dyDescent="0.45">
      <c r="A352" s="41"/>
      <c r="B352" s="152"/>
      <c r="C352" s="62"/>
      <c r="D352" s="62"/>
      <c r="E352" s="41"/>
      <c r="F352" s="41"/>
      <c r="G352" s="41"/>
      <c r="H352" s="41"/>
      <c r="I352" s="41"/>
      <c r="J352" s="41"/>
      <c r="K352" s="41"/>
      <c r="L352" s="41"/>
      <c r="M352" s="41"/>
    </row>
    <row r="353" spans="1:13" ht="21" customHeight="1" x14ac:dyDescent="0.45">
      <c r="A353" s="41"/>
      <c r="B353" s="152"/>
      <c r="C353" s="62"/>
      <c r="D353" s="62"/>
      <c r="E353" s="41"/>
      <c r="F353" s="41"/>
      <c r="G353" s="41"/>
      <c r="H353" s="41"/>
      <c r="I353" s="41"/>
      <c r="J353" s="41"/>
      <c r="K353" s="41"/>
      <c r="L353" s="41"/>
      <c r="M353" s="41"/>
    </row>
    <row r="354" spans="1:13" ht="21" customHeight="1" x14ac:dyDescent="0.45">
      <c r="A354" s="41"/>
      <c r="B354" s="152"/>
      <c r="C354" s="62"/>
      <c r="D354" s="62"/>
      <c r="E354" s="41"/>
      <c r="F354" s="41"/>
      <c r="G354" s="41"/>
      <c r="H354" s="41"/>
      <c r="I354" s="41"/>
      <c r="J354" s="41"/>
      <c r="K354" s="41"/>
      <c r="L354" s="41"/>
      <c r="M354" s="41"/>
    </row>
    <row r="355" spans="1:13" ht="21" customHeight="1" x14ac:dyDescent="0.45">
      <c r="A355" s="41"/>
      <c r="B355" s="152"/>
      <c r="C355" s="62"/>
      <c r="D355" s="62"/>
      <c r="E355" s="41"/>
      <c r="F355" s="41"/>
      <c r="G355" s="41"/>
      <c r="H355" s="41"/>
      <c r="I355" s="41"/>
      <c r="J355" s="41"/>
      <c r="K355" s="41"/>
      <c r="L355" s="41"/>
      <c r="M355" s="41"/>
    </row>
    <row r="356" spans="1:13" ht="21" customHeight="1" x14ac:dyDescent="0.45">
      <c r="A356" s="41"/>
      <c r="B356" s="152"/>
      <c r="C356" s="62"/>
      <c r="D356" s="62"/>
      <c r="E356" s="41"/>
      <c r="F356" s="41"/>
      <c r="G356" s="41"/>
      <c r="H356" s="41"/>
      <c r="I356" s="41"/>
      <c r="J356" s="41"/>
      <c r="K356" s="41"/>
      <c r="L356" s="41"/>
      <c r="M356" s="41"/>
    </row>
    <row r="357" spans="1:13" ht="21" customHeight="1" x14ac:dyDescent="0.45">
      <c r="A357" s="41"/>
      <c r="B357" s="152"/>
      <c r="C357" s="62"/>
      <c r="D357" s="62"/>
      <c r="E357" s="41"/>
      <c r="F357" s="41"/>
      <c r="G357" s="41"/>
      <c r="H357" s="41"/>
      <c r="I357" s="41"/>
      <c r="J357" s="41"/>
      <c r="K357" s="41"/>
      <c r="L357" s="41"/>
      <c r="M357" s="41"/>
    </row>
    <row r="358" spans="1:13" ht="21" customHeight="1" x14ac:dyDescent="0.45">
      <c r="A358" s="41"/>
      <c r="B358" s="152"/>
      <c r="C358" s="62"/>
      <c r="D358" s="62"/>
      <c r="E358" s="41"/>
      <c r="F358" s="41"/>
      <c r="G358" s="41"/>
      <c r="H358" s="41"/>
      <c r="I358" s="41"/>
      <c r="J358" s="41"/>
      <c r="K358" s="41"/>
      <c r="L358" s="41"/>
      <c r="M358" s="41"/>
    </row>
    <row r="359" spans="1:13" ht="21" customHeight="1" x14ac:dyDescent="0.45">
      <c r="A359" s="41"/>
      <c r="B359" s="152"/>
      <c r="C359" s="62"/>
      <c r="D359" s="62"/>
      <c r="E359" s="41"/>
      <c r="F359" s="41"/>
      <c r="G359" s="41"/>
      <c r="H359" s="41"/>
      <c r="I359" s="41"/>
      <c r="J359" s="41"/>
      <c r="K359" s="41"/>
      <c r="L359" s="41"/>
      <c r="M359" s="41"/>
    </row>
    <row r="360" spans="1:13" ht="21" customHeight="1" x14ac:dyDescent="0.45">
      <c r="A360" s="41"/>
      <c r="B360" s="152"/>
      <c r="C360" s="62"/>
      <c r="D360" s="62"/>
      <c r="E360" s="41"/>
      <c r="F360" s="41"/>
      <c r="G360" s="41"/>
      <c r="H360" s="41"/>
      <c r="I360" s="41"/>
      <c r="J360" s="41"/>
      <c r="K360" s="41"/>
      <c r="L360" s="41"/>
      <c r="M360" s="41"/>
    </row>
    <row r="361" spans="1:13" ht="21" customHeight="1" x14ac:dyDescent="0.45">
      <c r="A361" s="41"/>
      <c r="B361" s="152"/>
      <c r="C361" s="62"/>
      <c r="D361" s="62"/>
      <c r="E361" s="41"/>
      <c r="F361" s="41"/>
      <c r="G361" s="41"/>
      <c r="H361" s="41"/>
      <c r="I361" s="41"/>
      <c r="J361" s="41"/>
      <c r="K361" s="41"/>
      <c r="L361" s="41"/>
      <c r="M361" s="41"/>
    </row>
    <row r="362" spans="1:13" ht="21" customHeight="1" x14ac:dyDescent="0.45">
      <c r="A362" s="41"/>
      <c r="B362" s="152"/>
      <c r="C362" s="62"/>
      <c r="D362" s="62"/>
      <c r="E362" s="41"/>
      <c r="F362" s="41"/>
      <c r="G362" s="41"/>
      <c r="H362" s="41"/>
      <c r="I362" s="41"/>
      <c r="J362" s="41"/>
      <c r="K362" s="41"/>
      <c r="L362" s="41"/>
      <c r="M362" s="41"/>
    </row>
    <row r="363" spans="1:13" ht="21" customHeight="1" x14ac:dyDescent="0.45">
      <c r="A363" s="41"/>
      <c r="B363" s="152"/>
      <c r="C363" s="62"/>
      <c r="D363" s="62"/>
      <c r="E363" s="41"/>
      <c r="F363" s="41"/>
      <c r="G363" s="41"/>
      <c r="H363" s="41"/>
      <c r="I363" s="41"/>
      <c r="J363" s="41"/>
      <c r="K363" s="41"/>
      <c r="L363" s="41"/>
      <c r="M363" s="41"/>
    </row>
    <row r="364" spans="1:13" ht="21" customHeight="1" x14ac:dyDescent="0.45">
      <c r="A364" s="41"/>
      <c r="B364" s="152"/>
      <c r="C364" s="62"/>
      <c r="D364" s="62"/>
      <c r="E364" s="41"/>
      <c r="F364" s="41"/>
      <c r="G364" s="41"/>
      <c r="H364" s="41"/>
      <c r="I364" s="41"/>
      <c r="J364" s="41"/>
      <c r="K364" s="41"/>
      <c r="L364" s="41"/>
      <c r="M364" s="41"/>
    </row>
    <row r="365" spans="1:13" ht="21" customHeight="1" x14ac:dyDescent="0.45">
      <c r="A365" s="41"/>
      <c r="B365" s="152"/>
      <c r="C365" s="62"/>
      <c r="D365" s="62"/>
      <c r="E365" s="41"/>
      <c r="F365" s="41"/>
      <c r="G365" s="41"/>
      <c r="H365" s="41"/>
      <c r="I365" s="41"/>
      <c r="J365" s="41"/>
      <c r="K365" s="41"/>
      <c r="L365" s="41"/>
      <c r="M365" s="41"/>
    </row>
    <row r="366" spans="1:13" ht="21" customHeight="1" x14ac:dyDescent="0.45">
      <c r="A366" s="41"/>
      <c r="B366" s="152"/>
      <c r="C366" s="62"/>
      <c r="D366" s="62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 ht="21" customHeight="1" x14ac:dyDescent="0.45">
      <c r="A367" s="41"/>
      <c r="B367" s="152"/>
      <c r="C367" s="62"/>
      <c r="D367" s="62"/>
      <c r="E367" s="41"/>
      <c r="F367" s="41"/>
      <c r="G367" s="41"/>
      <c r="H367" s="41"/>
      <c r="I367" s="41"/>
      <c r="J367" s="41"/>
      <c r="K367" s="41"/>
      <c r="L367" s="41"/>
      <c r="M367" s="41"/>
    </row>
    <row r="368" spans="1:13" ht="21" customHeight="1" x14ac:dyDescent="0.45">
      <c r="A368" s="41"/>
      <c r="B368" s="152"/>
      <c r="C368" s="62"/>
      <c r="D368" s="62"/>
      <c r="E368" s="41"/>
      <c r="F368" s="41"/>
      <c r="G368" s="41"/>
      <c r="H368" s="41"/>
      <c r="I368" s="41"/>
      <c r="J368" s="41"/>
      <c r="K368" s="41"/>
      <c r="L368" s="41"/>
      <c r="M368" s="41"/>
    </row>
    <row r="369" spans="1:13" ht="21" customHeight="1" x14ac:dyDescent="0.45">
      <c r="A369" s="41"/>
      <c r="B369" s="152"/>
      <c r="C369" s="62"/>
      <c r="D369" s="62"/>
      <c r="E369" s="41"/>
      <c r="F369" s="41"/>
      <c r="G369" s="41"/>
      <c r="H369" s="41"/>
      <c r="I369" s="41"/>
      <c r="J369" s="41"/>
      <c r="K369" s="41"/>
      <c r="L369" s="41"/>
      <c r="M369" s="41"/>
    </row>
    <row r="370" spans="1:13" ht="21" customHeight="1" x14ac:dyDescent="0.45">
      <c r="A370" s="41"/>
      <c r="B370" s="152"/>
      <c r="C370" s="62"/>
      <c r="D370" s="62"/>
      <c r="E370" s="41"/>
      <c r="F370" s="41"/>
      <c r="G370" s="41"/>
      <c r="H370" s="41"/>
      <c r="I370" s="41"/>
      <c r="J370" s="41"/>
      <c r="K370" s="41"/>
      <c r="L370" s="41"/>
      <c r="M370" s="41"/>
    </row>
    <row r="371" spans="1:13" ht="21" customHeight="1" x14ac:dyDescent="0.45">
      <c r="A371" s="41"/>
      <c r="B371" s="152"/>
      <c r="C371" s="62"/>
      <c r="D371" s="62"/>
      <c r="E371" s="41"/>
      <c r="F371" s="41"/>
      <c r="G371" s="41"/>
      <c r="H371" s="41"/>
      <c r="I371" s="41"/>
      <c r="J371" s="41"/>
      <c r="K371" s="41"/>
      <c r="L371" s="41"/>
      <c r="M371" s="41"/>
    </row>
    <row r="372" spans="1:13" ht="21" customHeight="1" x14ac:dyDescent="0.45">
      <c r="A372" s="41"/>
      <c r="B372" s="152"/>
      <c r="C372" s="62"/>
      <c r="D372" s="62"/>
      <c r="E372" s="41"/>
      <c r="F372" s="41"/>
      <c r="G372" s="41"/>
      <c r="H372" s="41"/>
      <c r="I372" s="41"/>
      <c r="J372" s="41"/>
      <c r="K372" s="41"/>
      <c r="L372" s="41"/>
      <c r="M372" s="41"/>
    </row>
    <row r="373" spans="1:13" ht="21" customHeight="1" x14ac:dyDescent="0.45">
      <c r="A373" s="41"/>
      <c r="B373" s="152"/>
      <c r="C373" s="62"/>
      <c r="D373" s="62"/>
      <c r="E373" s="41"/>
      <c r="F373" s="41"/>
      <c r="G373" s="41"/>
      <c r="H373" s="41"/>
      <c r="I373" s="41"/>
      <c r="J373" s="41"/>
      <c r="K373" s="41"/>
      <c r="L373" s="41"/>
      <c r="M373" s="41"/>
    </row>
    <row r="374" spans="1:13" ht="21" customHeight="1" x14ac:dyDescent="0.45">
      <c r="A374" s="41"/>
      <c r="B374" s="152"/>
      <c r="C374" s="62"/>
      <c r="D374" s="62"/>
      <c r="E374" s="41"/>
      <c r="F374" s="41"/>
      <c r="G374" s="41"/>
      <c r="H374" s="41"/>
      <c r="I374" s="41"/>
      <c r="J374" s="41"/>
      <c r="K374" s="41"/>
      <c r="L374" s="41"/>
      <c r="M374" s="41"/>
    </row>
    <row r="375" spans="1:13" ht="21" customHeight="1" x14ac:dyDescent="0.45">
      <c r="A375" s="41"/>
      <c r="B375" s="152"/>
      <c r="C375" s="62"/>
      <c r="D375" s="62"/>
      <c r="E375" s="41"/>
      <c r="F375" s="41"/>
      <c r="G375" s="41"/>
      <c r="H375" s="41"/>
      <c r="I375" s="41"/>
      <c r="J375" s="41"/>
      <c r="K375" s="41"/>
      <c r="L375" s="41"/>
      <c r="M375" s="41"/>
    </row>
    <row r="376" spans="1:13" ht="21" customHeight="1" x14ac:dyDescent="0.45">
      <c r="A376" s="41"/>
      <c r="B376" s="152"/>
      <c r="C376" s="62"/>
      <c r="D376" s="62"/>
      <c r="E376" s="41"/>
      <c r="F376" s="41"/>
      <c r="G376" s="41"/>
      <c r="H376" s="41"/>
      <c r="I376" s="41"/>
      <c r="J376" s="41"/>
      <c r="K376" s="41"/>
      <c r="L376" s="41"/>
      <c r="M376" s="41"/>
    </row>
    <row r="377" spans="1:13" ht="21" customHeight="1" x14ac:dyDescent="0.45">
      <c r="A377" s="41"/>
      <c r="B377" s="152"/>
      <c r="C377" s="62"/>
      <c r="D377" s="62"/>
      <c r="E377" s="41"/>
      <c r="F377" s="41"/>
      <c r="G377" s="41"/>
      <c r="H377" s="41"/>
      <c r="I377" s="41"/>
      <c r="J377" s="41"/>
      <c r="K377" s="41"/>
      <c r="L377" s="41"/>
      <c r="M377" s="41"/>
    </row>
    <row r="378" spans="1:13" ht="21" customHeight="1" x14ac:dyDescent="0.45">
      <c r="A378" s="41"/>
      <c r="B378" s="152"/>
      <c r="C378" s="62"/>
      <c r="D378" s="62"/>
      <c r="E378" s="41"/>
      <c r="F378" s="41"/>
      <c r="G378" s="41"/>
      <c r="H378" s="41"/>
      <c r="I378" s="41"/>
      <c r="J378" s="41"/>
      <c r="K378" s="41"/>
      <c r="L378" s="41"/>
      <c r="M378" s="41"/>
    </row>
    <row r="379" spans="1:13" ht="21" customHeight="1" x14ac:dyDescent="0.45">
      <c r="A379" s="41"/>
      <c r="B379" s="152"/>
      <c r="C379" s="62"/>
      <c r="D379" s="62"/>
      <c r="E379" s="41"/>
      <c r="F379" s="41"/>
      <c r="G379" s="41"/>
      <c r="H379" s="41"/>
      <c r="I379" s="41"/>
      <c r="J379" s="41"/>
      <c r="K379" s="41"/>
      <c r="L379" s="41"/>
      <c r="M379" s="41"/>
    </row>
    <row r="380" spans="1:13" ht="21" customHeight="1" x14ac:dyDescent="0.45">
      <c r="A380" s="41"/>
      <c r="B380" s="152"/>
      <c r="C380" s="62"/>
      <c r="D380" s="62"/>
      <c r="E380" s="41"/>
      <c r="F380" s="41"/>
      <c r="G380" s="41"/>
      <c r="H380" s="41"/>
      <c r="I380" s="41"/>
      <c r="J380" s="41"/>
      <c r="K380" s="41"/>
      <c r="L380" s="41"/>
      <c r="M380" s="41"/>
    </row>
    <row r="381" spans="1:13" ht="21" customHeight="1" x14ac:dyDescent="0.45">
      <c r="A381" s="41"/>
      <c r="B381" s="152"/>
      <c r="C381" s="62"/>
      <c r="D381" s="62"/>
      <c r="E381" s="41"/>
      <c r="F381" s="41"/>
      <c r="G381" s="41"/>
      <c r="H381" s="41"/>
      <c r="I381" s="41"/>
      <c r="J381" s="41"/>
      <c r="K381" s="41"/>
      <c r="L381" s="41"/>
      <c r="M381" s="41"/>
    </row>
    <row r="382" spans="1:13" ht="21" customHeight="1" x14ac:dyDescent="0.45">
      <c r="A382" s="41"/>
      <c r="B382" s="152"/>
      <c r="C382" s="62"/>
      <c r="D382" s="62"/>
      <c r="E382" s="41"/>
      <c r="F382" s="41"/>
      <c r="G382" s="41"/>
      <c r="H382" s="41"/>
      <c r="I382" s="41"/>
      <c r="J382" s="41"/>
      <c r="K382" s="41"/>
      <c r="L382" s="41"/>
      <c r="M382" s="41"/>
    </row>
    <row r="383" spans="1:13" ht="21" customHeight="1" x14ac:dyDescent="0.45">
      <c r="A383" s="41"/>
      <c r="B383" s="152"/>
      <c r="C383" s="62"/>
      <c r="D383" s="62"/>
      <c r="E383" s="41"/>
      <c r="F383" s="41"/>
      <c r="G383" s="41"/>
      <c r="H383" s="41"/>
      <c r="I383" s="41"/>
      <c r="J383" s="41"/>
      <c r="K383" s="41"/>
      <c r="L383" s="41"/>
      <c r="M383" s="41"/>
    </row>
    <row r="384" spans="1:13" ht="21" customHeight="1" x14ac:dyDescent="0.45">
      <c r="A384" s="41"/>
      <c r="B384" s="152"/>
      <c r="C384" s="62"/>
      <c r="D384" s="62"/>
      <c r="E384" s="41"/>
      <c r="F384" s="41"/>
      <c r="G384" s="41"/>
      <c r="H384" s="41"/>
      <c r="I384" s="41"/>
      <c r="J384" s="41"/>
      <c r="K384" s="41"/>
      <c r="L384" s="41"/>
      <c r="M384" s="41"/>
    </row>
    <row r="385" spans="1:13" ht="21" customHeight="1" x14ac:dyDescent="0.45">
      <c r="A385" s="41"/>
      <c r="B385" s="152"/>
      <c r="C385" s="62"/>
      <c r="D385" s="62"/>
      <c r="E385" s="41"/>
      <c r="F385" s="41"/>
      <c r="G385" s="41"/>
      <c r="H385" s="41"/>
      <c r="I385" s="41"/>
      <c r="J385" s="41"/>
      <c r="K385" s="41"/>
      <c r="L385" s="41"/>
      <c r="M385" s="41"/>
    </row>
    <row r="386" spans="1:13" ht="21" customHeight="1" x14ac:dyDescent="0.45">
      <c r="A386" s="41"/>
      <c r="B386" s="152"/>
      <c r="C386" s="62"/>
      <c r="D386" s="62"/>
      <c r="E386" s="41"/>
      <c r="F386" s="41"/>
      <c r="G386" s="41"/>
      <c r="H386" s="41"/>
      <c r="I386" s="41"/>
      <c r="J386" s="41"/>
      <c r="K386" s="41"/>
      <c r="L386" s="41"/>
      <c r="M386" s="41"/>
    </row>
    <row r="387" spans="1:13" ht="21" customHeight="1" x14ac:dyDescent="0.45">
      <c r="A387" s="41"/>
      <c r="B387" s="152"/>
      <c r="C387" s="62"/>
      <c r="D387" s="62"/>
      <c r="E387" s="41"/>
      <c r="F387" s="41"/>
      <c r="G387" s="41"/>
      <c r="H387" s="41"/>
      <c r="I387" s="41"/>
      <c r="J387" s="41"/>
      <c r="K387" s="41"/>
      <c r="L387" s="41"/>
      <c r="M387" s="41"/>
    </row>
    <row r="388" spans="1:13" ht="21" customHeight="1" x14ac:dyDescent="0.45">
      <c r="A388" s="41"/>
      <c r="B388" s="152"/>
      <c r="C388" s="62"/>
      <c r="D388" s="62"/>
      <c r="E388" s="41"/>
      <c r="F388" s="41"/>
      <c r="G388" s="41"/>
      <c r="H388" s="41"/>
      <c r="I388" s="41"/>
      <c r="J388" s="41"/>
      <c r="K388" s="41"/>
      <c r="L388" s="41"/>
      <c r="M388" s="41"/>
    </row>
    <row r="389" spans="1:13" ht="21" customHeight="1" x14ac:dyDescent="0.45">
      <c r="A389" s="41"/>
      <c r="B389" s="152"/>
      <c r="C389" s="62"/>
      <c r="D389" s="62"/>
      <c r="E389" s="41"/>
      <c r="F389" s="41"/>
      <c r="G389" s="41"/>
      <c r="H389" s="41"/>
      <c r="I389" s="41"/>
      <c r="J389" s="41"/>
      <c r="K389" s="41"/>
      <c r="L389" s="41"/>
      <c r="M389" s="41"/>
    </row>
    <row r="390" spans="1:13" ht="21" customHeight="1" x14ac:dyDescent="0.45">
      <c r="A390" s="41"/>
      <c r="B390" s="152"/>
      <c r="C390" s="62"/>
      <c r="D390" s="62"/>
      <c r="E390" s="41"/>
      <c r="F390" s="41"/>
      <c r="G390" s="41"/>
      <c r="H390" s="41"/>
      <c r="I390" s="41"/>
      <c r="J390" s="41"/>
      <c r="K390" s="41"/>
      <c r="L390" s="41"/>
      <c r="M390" s="41"/>
    </row>
    <row r="391" spans="1:13" ht="21" customHeight="1" x14ac:dyDescent="0.45">
      <c r="A391" s="41"/>
      <c r="B391" s="152"/>
      <c r="C391" s="62"/>
      <c r="D391" s="62"/>
      <c r="E391" s="41"/>
      <c r="F391" s="41"/>
      <c r="G391" s="41"/>
      <c r="H391" s="41"/>
      <c r="I391" s="41"/>
      <c r="J391" s="41"/>
      <c r="K391" s="41"/>
      <c r="L391" s="41"/>
      <c r="M391" s="41"/>
    </row>
    <row r="392" spans="1:13" ht="21" customHeight="1" x14ac:dyDescent="0.45">
      <c r="A392" s="41"/>
      <c r="B392" s="152"/>
      <c r="C392" s="62"/>
      <c r="D392" s="62"/>
      <c r="E392" s="41"/>
      <c r="F392" s="41"/>
      <c r="G392" s="41"/>
      <c r="H392" s="41"/>
      <c r="I392" s="41"/>
      <c r="J392" s="41"/>
      <c r="K392" s="41"/>
      <c r="L392" s="41"/>
      <c r="M392" s="41"/>
    </row>
    <row r="393" spans="1:13" ht="21" customHeight="1" x14ac:dyDescent="0.45">
      <c r="A393" s="41"/>
      <c r="B393" s="152"/>
      <c r="C393" s="62"/>
      <c r="D393" s="62"/>
      <c r="E393" s="41"/>
      <c r="F393" s="41"/>
      <c r="G393" s="41"/>
      <c r="H393" s="41"/>
      <c r="I393" s="41"/>
      <c r="J393" s="41"/>
      <c r="K393" s="41"/>
      <c r="L393" s="41"/>
      <c r="M393" s="41"/>
    </row>
    <row r="394" spans="1:13" ht="21" customHeight="1" x14ac:dyDescent="0.45">
      <c r="A394" s="41"/>
      <c r="B394" s="152"/>
      <c r="C394" s="62"/>
      <c r="D394" s="62"/>
      <c r="E394" s="41"/>
      <c r="F394" s="41"/>
      <c r="G394" s="41"/>
      <c r="H394" s="41"/>
      <c r="I394" s="41"/>
      <c r="J394" s="41"/>
      <c r="K394" s="41"/>
      <c r="L394" s="41"/>
      <c r="M394" s="41"/>
    </row>
    <row r="395" spans="1:13" ht="21" customHeight="1" x14ac:dyDescent="0.45">
      <c r="A395" s="41"/>
      <c r="B395" s="152"/>
      <c r="C395" s="62"/>
      <c r="D395" s="62"/>
      <c r="E395" s="41"/>
      <c r="F395" s="41"/>
      <c r="G395" s="41"/>
      <c r="H395" s="41"/>
      <c r="I395" s="41"/>
      <c r="J395" s="41"/>
      <c r="K395" s="41"/>
      <c r="L395" s="41"/>
      <c r="M395" s="41"/>
    </row>
    <row r="396" spans="1:13" ht="21" customHeight="1" x14ac:dyDescent="0.45">
      <c r="A396" s="41"/>
      <c r="B396" s="152"/>
      <c r="C396" s="62"/>
      <c r="D396" s="62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1" customHeight="1" x14ac:dyDescent="0.45">
      <c r="A397" s="41"/>
      <c r="B397" s="152"/>
      <c r="C397" s="62"/>
      <c r="D397" s="62"/>
      <c r="E397" s="41"/>
      <c r="F397" s="41"/>
      <c r="G397" s="41"/>
      <c r="H397" s="41"/>
      <c r="I397" s="41"/>
      <c r="J397" s="41"/>
      <c r="K397" s="41"/>
      <c r="L397" s="41"/>
      <c r="M397" s="41"/>
    </row>
    <row r="398" spans="1:13" ht="21" customHeight="1" x14ac:dyDescent="0.45">
      <c r="A398" s="41"/>
      <c r="B398" s="152"/>
      <c r="C398" s="62"/>
      <c r="D398" s="62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13" ht="21" customHeight="1" x14ac:dyDescent="0.45">
      <c r="A399" s="41"/>
      <c r="B399" s="152"/>
      <c r="C399" s="62"/>
      <c r="D399" s="62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 ht="21" customHeight="1" x14ac:dyDescent="0.45">
      <c r="A400" s="41"/>
      <c r="B400" s="152"/>
      <c r="C400" s="62"/>
      <c r="D400" s="62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ht="21" customHeight="1" x14ac:dyDescent="0.45">
      <c r="A401" s="41"/>
      <c r="B401" s="152"/>
      <c r="C401" s="62"/>
      <c r="D401" s="62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ht="21" customHeight="1" x14ac:dyDescent="0.45">
      <c r="A402" s="41"/>
      <c r="B402" s="152"/>
      <c r="C402" s="62"/>
      <c r="D402" s="62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ht="21" customHeight="1" x14ac:dyDescent="0.45">
      <c r="A403" s="41"/>
      <c r="B403" s="152"/>
      <c r="C403" s="62"/>
      <c r="D403" s="62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ht="21" customHeight="1" x14ac:dyDescent="0.45">
      <c r="A404" s="41"/>
      <c r="B404" s="152"/>
      <c r="C404" s="62"/>
      <c r="D404" s="62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ht="21" customHeight="1" x14ac:dyDescent="0.45">
      <c r="A405" s="41"/>
      <c r="B405" s="152"/>
      <c r="C405" s="62"/>
      <c r="D405" s="62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ht="21" customHeight="1" x14ac:dyDescent="0.45">
      <c r="A406" s="41"/>
      <c r="B406" s="152"/>
      <c r="C406" s="62"/>
      <c r="D406" s="62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ht="21" customHeight="1" x14ac:dyDescent="0.45">
      <c r="A407" s="41"/>
      <c r="B407" s="152"/>
      <c r="C407" s="62"/>
      <c r="D407" s="62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ht="21" customHeight="1" x14ac:dyDescent="0.45">
      <c r="A408" s="41"/>
      <c r="B408" s="152"/>
      <c r="C408" s="62"/>
      <c r="D408" s="62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ht="21" customHeight="1" x14ac:dyDescent="0.45">
      <c r="A409" s="41"/>
      <c r="B409" s="152"/>
      <c r="C409" s="62"/>
      <c r="D409" s="62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ht="21" customHeight="1" x14ac:dyDescent="0.45">
      <c r="A410" s="41"/>
      <c r="B410" s="152"/>
      <c r="C410" s="62"/>
      <c r="D410" s="62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ht="21" customHeight="1" x14ac:dyDescent="0.45">
      <c r="A411" s="41"/>
      <c r="B411" s="152"/>
      <c r="C411" s="62"/>
      <c r="D411" s="62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ht="21" customHeight="1" x14ac:dyDescent="0.45">
      <c r="A412" s="41"/>
      <c r="B412" s="152"/>
      <c r="C412" s="62"/>
      <c r="D412" s="62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ht="21" customHeight="1" x14ac:dyDescent="0.45">
      <c r="A413" s="41"/>
      <c r="B413" s="152"/>
      <c r="C413" s="62"/>
      <c r="D413" s="62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ht="21" customHeight="1" x14ac:dyDescent="0.45">
      <c r="A414" s="41"/>
      <c r="B414" s="152"/>
      <c r="C414" s="62"/>
      <c r="D414" s="62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ht="21" customHeight="1" x14ac:dyDescent="0.45">
      <c r="A415" s="41"/>
      <c r="B415" s="152"/>
      <c r="C415" s="62"/>
      <c r="D415" s="62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ht="21" customHeight="1" x14ac:dyDescent="0.45">
      <c r="A416" s="41"/>
      <c r="B416" s="152"/>
      <c r="C416" s="62"/>
      <c r="D416" s="62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ht="21" customHeight="1" x14ac:dyDescent="0.45">
      <c r="A417" s="41"/>
      <c r="B417" s="152"/>
      <c r="C417" s="62"/>
      <c r="D417" s="62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ht="21" customHeight="1" x14ac:dyDescent="0.45">
      <c r="A418" s="41"/>
      <c r="B418" s="152"/>
      <c r="C418" s="62"/>
      <c r="D418" s="62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ht="21" customHeight="1" x14ac:dyDescent="0.45">
      <c r="A419" s="41"/>
      <c r="B419" s="152"/>
      <c r="C419" s="62"/>
      <c r="D419" s="62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ht="21" customHeight="1" x14ac:dyDescent="0.45">
      <c r="A420" s="41"/>
      <c r="B420" s="152"/>
      <c r="C420" s="62"/>
      <c r="D420" s="62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ht="21" customHeight="1" x14ac:dyDescent="0.45">
      <c r="A421" s="41"/>
      <c r="B421" s="152"/>
      <c r="C421" s="62"/>
      <c r="D421" s="62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ht="21" customHeight="1" x14ac:dyDescent="0.45">
      <c r="A422" s="41"/>
      <c r="B422" s="152"/>
      <c r="C422" s="62"/>
      <c r="D422" s="62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ht="21" customHeight="1" x14ac:dyDescent="0.45">
      <c r="A423" s="41"/>
      <c r="B423" s="152"/>
      <c r="C423" s="62"/>
      <c r="D423" s="62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ht="21" customHeight="1" x14ac:dyDescent="0.45">
      <c r="A424" s="41"/>
      <c r="B424" s="152"/>
      <c r="C424" s="62"/>
      <c r="D424" s="62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ht="21" customHeight="1" x14ac:dyDescent="0.45">
      <c r="A425" s="41"/>
      <c r="B425" s="152"/>
      <c r="C425" s="62"/>
      <c r="D425" s="62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ht="21" customHeight="1" x14ac:dyDescent="0.45">
      <c r="A426" s="41"/>
      <c r="B426" s="152"/>
      <c r="C426" s="62"/>
      <c r="D426" s="62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ht="21" customHeight="1" x14ac:dyDescent="0.45">
      <c r="A427" s="41"/>
      <c r="B427" s="152"/>
      <c r="C427" s="62"/>
      <c r="D427" s="62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ht="21" customHeight="1" x14ac:dyDescent="0.45">
      <c r="A428" s="41"/>
      <c r="B428" s="152"/>
      <c r="C428" s="62"/>
      <c r="D428" s="62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ht="21" customHeight="1" x14ac:dyDescent="0.45">
      <c r="A429" s="41"/>
      <c r="B429" s="152"/>
      <c r="C429" s="62"/>
      <c r="D429" s="62"/>
      <c r="E429" s="41"/>
      <c r="F429" s="41"/>
      <c r="G429" s="41"/>
      <c r="H429" s="41"/>
      <c r="I429" s="41"/>
      <c r="J429" s="41"/>
      <c r="K429" s="41"/>
      <c r="L429" s="41"/>
      <c r="M429" s="41"/>
    </row>
    <row r="430" spans="1:13" ht="21" customHeight="1" x14ac:dyDescent="0.45">
      <c r="A430" s="41"/>
      <c r="B430" s="152"/>
      <c r="C430" s="62"/>
      <c r="D430" s="62"/>
      <c r="E430" s="41"/>
      <c r="F430" s="41"/>
      <c r="G430" s="41"/>
      <c r="H430" s="41"/>
      <c r="I430" s="41"/>
      <c r="J430" s="41"/>
      <c r="K430" s="41"/>
      <c r="L430" s="41"/>
      <c r="M430" s="41"/>
    </row>
    <row r="431" spans="1:13" ht="21" customHeight="1" x14ac:dyDescent="0.45">
      <c r="A431" s="41"/>
      <c r="B431" s="152"/>
      <c r="C431" s="62"/>
      <c r="D431" s="62"/>
      <c r="E431" s="41"/>
      <c r="F431" s="41"/>
      <c r="G431" s="41"/>
      <c r="H431" s="41"/>
      <c r="I431" s="41"/>
      <c r="J431" s="41"/>
      <c r="K431" s="41"/>
      <c r="L431" s="41"/>
      <c r="M431" s="41"/>
    </row>
    <row r="432" spans="1:13" ht="21" customHeight="1" x14ac:dyDescent="0.45">
      <c r="A432" s="41"/>
      <c r="B432" s="152"/>
      <c r="C432" s="62"/>
      <c r="D432" s="62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1:13" ht="21" customHeight="1" x14ac:dyDescent="0.45">
      <c r="A433" s="41"/>
      <c r="B433" s="152"/>
      <c r="C433" s="62"/>
      <c r="D433" s="62"/>
      <c r="E433" s="41"/>
      <c r="F433" s="41"/>
      <c r="G433" s="41"/>
      <c r="H433" s="41"/>
      <c r="I433" s="41"/>
      <c r="J433" s="41"/>
      <c r="K433" s="41"/>
      <c r="L433" s="41"/>
      <c r="M433" s="41"/>
    </row>
    <row r="434" spans="1:13" ht="21" customHeight="1" x14ac:dyDescent="0.45">
      <c r="A434" s="41"/>
      <c r="B434" s="152"/>
      <c r="C434" s="62"/>
      <c r="D434" s="62"/>
      <c r="E434" s="41"/>
      <c r="F434" s="41"/>
      <c r="G434" s="41"/>
      <c r="H434" s="41"/>
      <c r="I434" s="41"/>
      <c r="J434" s="41"/>
      <c r="K434" s="41"/>
      <c r="L434" s="41"/>
      <c r="M434" s="41"/>
    </row>
    <row r="435" spans="1:13" ht="21" customHeight="1" x14ac:dyDescent="0.45">
      <c r="A435" s="41"/>
      <c r="B435" s="152"/>
      <c r="C435" s="62"/>
      <c r="D435" s="62"/>
      <c r="E435" s="41"/>
      <c r="F435" s="41"/>
      <c r="G435" s="41"/>
      <c r="H435" s="41"/>
      <c r="I435" s="41"/>
      <c r="J435" s="41"/>
      <c r="K435" s="41"/>
      <c r="L435" s="41"/>
      <c r="M435" s="41"/>
    </row>
    <row r="436" spans="1:13" ht="21" customHeight="1" x14ac:dyDescent="0.45">
      <c r="A436" s="41"/>
      <c r="B436" s="152"/>
      <c r="C436" s="62"/>
      <c r="D436" s="62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1" customHeight="1" x14ac:dyDescent="0.45">
      <c r="A437" s="41"/>
      <c r="B437" s="152"/>
      <c r="C437" s="62"/>
      <c r="D437" s="62"/>
      <c r="E437" s="41"/>
      <c r="F437" s="41"/>
      <c r="G437" s="41"/>
      <c r="H437" s="41"/>
      <c r="I437" s="41"/>
      <c r="J437" s="41"/>
      <c r="K437" s="41"/>
      <c r="L437" s="41"/>
      <c r="M437" s="41"/>
    </row>
    <row r="438" spans="1:13" ht="21" customHeight="1" x14ac:dyDescent="0.45">
      <c r="A438" s="41"/>
      <c r="B438" s="152"/>
      <c r="C438" s="62"/>
      <c r="D438" s="62"/>
      <c r="E438" s="41"/>
      <c r="F438" s="41"/>
      <c r="G438" s="41"/>
      <c r="H438" s="41"/>
      <c r="I438" s="41"/>
      <c r="J438" s="41"/>
      <c r="K438" s="41"/>
      <c r="L438" s="41"/>
      <c r="M438" s="41"/>
    </row>
    <row r="439" spans="1:13" ht="21" customHeight="1" x14ac:dyDescent="0.45">
      <c r="A439" s="41"/>
      <c r="B439" s="152"/>
      <c r="C439" s="62"/>
      <c r="D439" s="62"/>
      <c r="E439" s="41"/>
      <c r="F439" s="41"/>
      <c r="G439" s="41"/>
      <c r="H439" s="41"/>
      <c r="I439" s="41"/>
      <c r="J439" s="41"/>
      <c r="K439" s="41"/>
      <c r="L439" s="41"/>
      <c r="M439" s="41"/>
    </row>
    <row r="440" spans="1:13" ht="21" customHeight="1" x14ac:dyDescent="0.45">
      <c r="A440" s="41"/>
      <c r="B440" s="152"/>
      <c r="C440" s="62"/>
      <c r="D440" s="62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13" ht="21" customHeight="1" x14ac:dyDescent="0.45">
      <c r="A441" s="41"/>
      <c r="B441" s="152"/>
      <c r="C441" s="62"/>
      <c r="D441" s="62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13" ht="21" customHeight="1" x14ac:dyDescent="0.45">
      <c r="A442" s="41"/>
      <c r="B442" s="152"/>
      <c r="C442" s="62"/>
      <c r="D442" s="62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13" ht="21" customHeight="1" x14ac:dyDescent="0.45">
      <c r="A443" s="41"/>
      <c r="B443" s="152"/>
      <c r="C443" s="62"/>
      <c r="D443" s="62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13" ht="21" customHeight="1" x14ac:dyDescent="0.45">
      <c r="A444" s="41"/>
      <c r="B444" s="152"/>
      <c r="C444" s="62"/>
      <c r="D444" s="62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13" ht="21" customHeight="1" x14ac:dyDescent="0.45">
      <c r="A445" s="41"/>
      <c r="B445" s="152"/>
      <c r="C445" s="62"/>
      <c r="D445" s="62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13" ht="21" customHeight="1" x14ac:dyDescent="0.45">
      <c r="A446" s="41"/>
      <c r="B446" s="152"/>
      <c r="C446" s="62"/>
      <c r="D446" s="62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13" ht="21" customHeight="1" x14ac:dyDescent="0.45">
      <c r="A447" s="41"/>
      <c r="B447" s="152"/>
      <c r="C447" s="62"/>
      <c r="D447" s="62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13" ht="21" customHeight="1" x14ac:dyDescent="0.45">
      <c r="A448" s="41"/>
      <c r="B448" s="152"/>
      <c r="C448" s="62"/>
      <c r="D448" s="62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ht="21" customHeight="1" x14ac:dyDescent="0.45">
      <c r="A449" s="41"/>
      <c r="B449" s="152"/>
      <c r="C449" s="62"/>
      <c r="D449" s="62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ht="21" customHeight="1" x14ac:dyDescent="0.45">
      <c r="A450" s="41"/>
      <c r="B450" s="152"/>
      <c r="C450" s="62"/>
      <c r="D450" s="62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ht="21" customHeight="1" x14ac:dyDescent="0.45">
      <c r="A451" s="41"/>
      <c r="B451" s="152"/>
      <c r="C451" s="62"/>
      <c r="D451" s="62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ht="21" customHeight="1" x14ac:dyDescent="0.45">
      <c r="A452" s="41"/>
      <c r="B452" s="152"/>
      <c r="C452" s="62"/>
      <c r="D452" s="62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ht="21" customHeight="1" x14ac:dyDescent="0.45">
      <c r="A453" s="41"/>
      <c r="B453" s="152"/>
      <c r="C453" s="62"/>
      <c r="D453" s="62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ht="21" customHeight="1" x14ac:dyDescent="0.45">
      <c r="A454" s="41"/>
      <c r="B454" s="152"/>
      <c r="C454" s="62"/>
      <c r="D454" s="62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ht="21" customHeight="1" x14ac:dyDescent="0.45">
      <c r="A455" s="41"/>
      <c r="B455" s="152"/>
      <c r="C455" s="62"/>
      <c r="D455" s="62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ht="21" customHeight="1" x14ac:dyDescent="0.45">
      <c r="A456" s="41"/>
      <c r="B456" s="152"/>
      <c r="C456" s="62"/>
      <c r="D456" s="62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ht="21" customHeight="1" x14ac:dyDescent="0.45">
      <c r="A457" s="41"/>
      <c r="B457" s="152"/>
      <c r="C457" s="62"/>
      <c r="D457" s="62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ht="21" customHeight="1" x14ac:dyDescent="0.45">
      <c r="A458" s="41"/>
      <c r="B458" s="152"/>
      <c r="C458" s="62"/>
      <c r="D458" s="62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ht="21" customHeight="1" x14ac:dyDescent="0.45">
      <c r="A459" s="41"/>
      <c r="B459" s="152"/>
      <c r="C459" s="62"/>
      <c r="D459" s="62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ht="21" customHeight="1" x14ac:dyDescent="0.45">
      <c r="A460" s="41"/>
      <c r="B460" s="152"/>
      <c r="C460" s="62"/>
      <c r="D460" s="62"/>
      <c r="E460" s="41"/>
      <c r="F460" s="41"/>
      <c r="G460" s="41"/>
      <c r="H460" s="41"/>
      <c r="I460" s="41"/>
      <c r="J460" s="41"/>
      <c r="K460" s="41"/>
      <c r="L460" s="41"/>
      <c r="M460" s="41"/>
    </row>
    <row r="461" spans="1:13" ht="21" customHeight="1" x14ac:dyDescent="0.45">
      <c r="A461" s="41"/>
      <c r="B461" s="152"/>
      <c r="C461" s="62"/>
      <c r="D461" s="62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1:13" ht="21" customHeight="1" x14ac:dyDescent="0.45">
      <c r="A462" s="41"/>
      <c r="B462" s="152"/>
      <c r="C462" s="62"/>
      <c r="D462" s="62"/>
      <c r="E462" s="41"/>
      <c r="F462" s="41"/>
      <c r="G462" s="41"/>
      <c r="H462" s="41"/>
      <c r="I462" s="41"/>
      <c r="J462" s="41"/>
      <c r="K462" s="41"/>
      <c r="L462" s="41"/>
      <c r="M462" s="41"/>
    </row>
    <row r="463" spans="1:13" ht="21" customHeight="1" x14ac:dyDescent="0.45">
      <c r="A463" s="41"/>
      <c r="B463" s="152"/>
      <c r="C463" s="62"/>
      <c r="D463" s="62"/>
      <c r="E463" s="41"/>
      <c r="F463" s="41"/>
      <c r="G463" s="41"/>
      <c r="H463" s="41"/>
      <c r="I463" s="41"/>
      <c r="J463" s="41"/>
      <c r="K463" s="41"/>
      <c r="L463" s="41"/>
      <c r="M463" s="41"/>
    </row>
    <row r="464" spans="1:13" ht="21" customHeight="1" x14ac:dyDescent="0.45">
      <c r="A464" s="41"/>
      <c r="B464" s="152"/>
      <c r="C464" s="62"/>
      <c r="D464" s="62"/>
      <c r="E464" s="41"/>
      <c r="F464" s="41"/>
      <c r="G464" s="41"/>
      <c r="H464" s="41"/>
      <c r="I464" s="41"/>
      <c r="J464" s="41"/>
      <c r="K464" s="41"/>
      <c r="L464" s="41"/>
      <c r="M464" s="41"/>
    </row>
    <row r="465" spans="1:13" ht="21" customHeight="1" x14ac:dyDescent="0.45">
      <c r="A465" s="41"/>
      <c r="B465" s="152"/>
      <c r="C465" s="62"/>
      <c r="D465" s="62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3" ht="21" customHeight="1" x14ac:dyDescent="0.45">
      <c r="A466" s="41"/>
      <c r="B466" s="152"/>
      <c r="C466" s="62"/>
      <c r="D466" s="62"/>
      <c r="E466" s="41"/>
      <c r="F466" s="41"/>
      <c r="G466" s="41"/>
      <c r="H466" s="41"/>
      <c r="I466" s="41"/>
      <c r="J466" s="41"/>
      <c r="K466" s="41"/>
      <c r="L466" s="41"/>
      <c r="M466" s="41"/>
    </row>
    <row r="467" spans="1:13" ht="21" customHeight="1" x14ac:dyDescent="0.45">
      <c r="A467" s="41"/>
      <c r="B467" s="152"/>
      <c r="C467" s="62"/>
      <c r="D467" s="62"/>
      <c r="E467" s="41"/>
      <c r="F467" s="41"/>
      <c r="G467" s="41"/>
      <c r="H467" s="41"/>
      <c r="I467" s="41"/>
      <c r="J467" s="41"/>
      <c r="K467" s="41"/>
      <c r="L467" s="41"/>
      <c r="M467" s="41"/>
    </row>
    <row r="468" spans="1:13" ht="21" customHeight="1" x14ac:dyDescent="0.45">
      <c r="A468" s="41"/>
      <c r="B468" s="152"/>
      <c r="C468" s="62"/>
      <c r="D468" s="62"/>
      <c r="E468" s="41"/>
      <c r="F468" s="41"/>
      <c r="G468" s="41"/>
      <c r="H468" s="41"/>
      <c r="I468" s="41"/>
      <c r="J468" s="41"/>
      <c r="K468" s="41"/>
      <c r="L468" s="41"/>
      <c r="M468" s="41"/>
    </row>
    <row r="469" spans="1:13" ht="21" customHeight="1" x14ac:dyDescent="0.45">
      <c r="A469" s="41"/>
      <c r="B469" s="152"/>
      <c r="C469" s="62"/>
      <c r="D469" s="62"/>
      <c r="E469" s="41"/>
      <c r="F469" s="41"/>
      <c r="G469" s="41"/>
      <c r="H469" s="41"/>
      <c r="I469" s="41"/>
      <c r="J469" s="41"/>
      <c r="K469" s="41"/>
      <c r="L469" s="41"/>
      <c r="M469" s="41"/>
    </row>
    <row r="470" spans="1:13" ht="21" customHeight="1" x14ac:dyDescent="0.45">
      <c r="A470" s="41"/>
      <c r="B470" s="152"/>
      <c r="C470" s="62"/>
      <c r="D470" s="62"/>
      <c r="E470" s="41"/>
      <c r="F470" s="41"/>
      <c r="G470" s="41"/>
      <c r="H470" s="41"/>
      <c r="I470" s="41"/>
      <c r="J470" s="41"/>
      <c r="K470" s="41"/>
      <c r="L470" s="41"/>
      <c r="M470" s="41"/>
    </row>
    <row r="471" spans="1:13" ht="21" customHeight="1" x14ac:dyDescent="0.45">
      <c r="A471" s="41"/>
      <c r="B471" s="152"/>
      <c r="C471" s="62"/>
      <c r="D471" s="62"/>
      <c r="E471" s="41"/>
      <c r="F471" s="41"/>
      <c r="G471" s="41"/>
      <c r="H471" s="41"/>
      <c r="I471" s="41"/>
      <c r="J471" s="41"/>
      <c r="K471" s="41"/>
      <c r="L471" s="41"/>
      <c r="M471" s="41"/>
    </row>
    <row r="472" spans="1:13" ht="21" customHeight="1" x14ac:dyDescent="0.45">
      <c r="A472" s="41"/>
      <c r="B472" s="152"/>
      <c r="C472" s="62"/>
      <c r="D472" s="62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3" ht="21" customHeight="1" x14ac:dyDescent="0.45">
      <c r="A473" s="41"/>
      <c r="B473" s="152"/>
      <c r="C473" s="62"/>
      <c r="D473" s="62"/>
      <c r="E473" s="41"/>
      <c r="F473" s="41"/>
      <c r="G473" s="41"/>
      <c r="H473" s="41"/>
      <c r="I473" s="41"/>
      <c r="J473" s="41"/>
      <c r="K473" s="41"/>
      <c r="L473" s="41"/>
      <c r="M473" s="41"/>
    </row>
    <row r="474" spans="1:13" ht="21" customHeight="1" x14ac:dyDescent="0.45">
      <c r="A474" s="41"/>
      <c r="B474" s="152"/>
      <c r="C474" s="62"/>
      <c r="D474" s="62"/>
      <c r="E474" s="41"/>
      <c r="F474" s="41"/>
      <c r="G474" s="41"/>
      <c r="H474" s="41"/>
      <c r="I474" s="41"/>
      <c r="J474" s="41"/>
      <c r="K474" s="41"/>
      <c r="L474" s="41"/>
      <c r="M474" s="41"/>
    </row>
    <row r="475" spans="1:13" ht="21" customHeight="1" x14ac:dyDescent="0.45">
      <c r="A475" s="41"/>
      <c r="B475" s="152"/>
      <c r="C475" s="62"/>
      <c r="D475" s="62"/>
      <c r="E475" s="41"/>
      <c r="F475" s="41"/>
      <c r="G475" s="41"/>
      <c r="H475" s="41"/>
      <c r="I475" s="41"/>
      <c r="J475" s="41"/>
      <c r="K475" s="41"/>
      <c r="L475" s="41"/>
      <c r="M475" s="41"/>
    </row>
    <row r="476" spans="1:13" ht="21" customHeight="1" x14ac:dyDescent="0.45">
      <c r="A476" s="41"/>
      <c r="B476" s="152"/>
      <c r="C476" s="62"/>
      <c r="D476" s="62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1" customHeight="1" x14ac:dyDescent="0.45">
      <c r="A477" s="41"/>
      <c r="B477" s="152"/>
      <c r="C477" s="62"/>
      <c r="D477" s="62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1" customHeight="1" x14ac:dyDescent="0.45">
      <c r="A478" s="41"/>
      <c r="B478" s="152"/>
      <c r="C478" s="62"/>
      <c r="D478" s="62"/>
      <c r="E478" s="41"/>
      <c r="F478" s="41"/>
      <c r="G478" s="41"/>
      <c r="H478" s="41"/>
      <c r="I478" s="41"/>
      <c r="J478" s="41"/>
      <c r="K478" s="41"/>
      <c r="L478" s="41"/>
      <c r="M478" s="41"/>
    </row>
    <row r="479" spans="1:13" ht="21" customHeight="1" x14ac:dyDescent="0.45">
      <c r="A479" s="41"/>
      <c r="B479" s="152"/>
      <c r="C479" s="62"/>
      <c r="D479" s="62"/>
      <c r="E479" s="41"/>
      <c r="F479" s="41"/>
      <c r="G479" s="41"/>
      <c r="H479" s="41"/>
      <c r="I479" s="41"/>
      <c r="J479" s="41"/>
      <c r="K479" s="41"/>
      <c r="L479" s="41"/>
      <c r="M479" s="41"/>
    </row>
    <row r="480" spans="1:13" ht="21" customHeight="1" x14ac:dyDescent="0.45">
      <c r="A480" s="41"/>
      <c r="B480" s="152"/>
      <c r="C480" s="62"/>
      <c r="D480" s="62"/>
      <c r="E480" s="41"/>
      <c r="F480" s="41"/>
      <c r="G480" s="41"/>
      <c r="H480" s="41"/>
      <c r="I480" s="41"/>
      <c r="J480" s="41"/>
      <c r="K480" s="41"/>
      <c r="L480" s="41"/>
      <c r="M480" s="41"/>
    </row>
    <row r="481" spans="1:13" ht="21" customHeight="1" x14ac:dyDescent="0.45">
      <c r="A481" s="41"/>
      <c r="B481" s="152"/>
      <c r="C481" s="62"/>
      <c r="D481" s="62"/>
      <c r="E481" s="41"/>
      <c r="F481" s="41"/>
      <c r="G481" s="41"/>
      <c r="H481" s="41"/>
      <c r="I481" s="41"/>
      <c r="J481" s="41"/>
      <c r="K481" s="41"/>
      <c r="L481" s="41"/>
      <c r="M481" s="41"/>
    </row>
    <row r="482" spans="1:13" ht="21" customHeight="1" x14ac:dyDescent="0.45">
      <c r="A482" s="41"/>
      <c r="B482" s="152"/>
      <c r="C482" s="62"/>
      <c r="D482" s="62"/>
      <c r="E482" s="41"/>
      <c r="F482" s="41"/>
      <c r="G482" s="41"/>
      <c r="H482" s="41"/>
      <c r="I482" s="41"/>
      <c r="J482" s="41"/>
      <c r="K482" s="41"/>
      <c r="L482" s="41"/>
      <c r="M482" s="41"/>
    </row>
    <row r="483" spans="1:13" ht="21" customHeight="1" x14ac:dyDescent="0.45">
      <c r="A483" s="41"/>
      <c r="B483" s="152"/>
      <c r="C483" s="62"/>
      <c r="D483" s="62"/>
      <c r="E483" s="41"/>
      <c r="F483" s="41"/>
      <c r="G483" s="41"/>
      <c r="H483" s="41"/>
      <c r="I483" s="41"/>
      <c r="J483" s="41"/>
      <c r="K483" s="41"/>
      <c r="L483" s="41"/>
      <c r="M483" s="41"/>
    </row>
    <row r="484" spans="1:13" ht="21" customHeight="1" x14ac:dyDescent="0.45">
      <c r="A484" s="41"/>
      <c r="B484" s="152"/>
      <c r="C484" s="62"/>
      <c r="D484" s="62"/>
      <c r="E484" s="41"/>
      <c r="F484" s="41"/>
      <c r="G484" s="41"/>
      <c r="H484" s="41"/>
      <c r="I484" s="41"/>
      <c r="J484" s="41"/>
      <c r="K484" s="41"/>
      <c r="L484" s="41"/>
      <c r="M484" s="41"/>
    </row>
    <row r="485" spans="1:13" ht="21" customHeight="1" x14ac:dyDescent="0.45">
      <c r="A485" s="41"/>
      <c r="B485" s="152"/>
      <c r="C485" s="62"/>
      <c r="D485" s="62"/>
      <c r="E485" s="41"/>
      <c r="F485" s="41"/>
      <c r="G485" s="41"/>
      <c r="H485" s="41"/>
      <c r="I485" s="41"/>
      <c r="J485" s="41"/>
      <c r="K485" s="41"/>
      <c r="L485" s="41"/>
      <c r="M485" s="41"/>
    </row>
    <row r="486" spans="1:13" ht="21" customHeight="1" x14ac:dyDescent="0.45">
      <c r="A486" s="41"/>
      <c r="B486" s="152"/>
      <c r="C486" s="62"/>
      <c r="D486" s="62"/>
      <c r="E486" s="41"/>
      <c r="F486" s="41"/>
      <c r="G486" s="41"/>
      <c r="H486" s="41"/>
      <c r="I486" s="41"/>
      <c r="J486" s="41"/>
      <c r="K486" s="41"/>
      <c r="L486" s="41"/>
      <c r="M486" s="41"/>
    </row>
    <row r="487" spans="1:13" ht="21" customHeight="1" x14ac:dyDescent="0.45">
      <c r="A487" s="41"/>
      <c r="B487" s="152"/>
      <c r="C487" s="62"/>
      <c r="D487" s="62"/>
      <c r="E487" s="41"/>
      <c r="F487" s="41"/>
      <c r="G487" s="41"/>
      <c r="H487" s="41"/>
      <c r="I487" s="41"/>
      <c r="J487" s="41"/>
      <c r="K487" s="41"/>
      <c r="L487" s="41"/>
      <c r="M487" s="41"/>
    </row>
    <row r="488" spans="1:13" ht="21" customHeight="1" x14ac:dyDescent="0.45">
      <c r="A488" s="41"/>
      <c r="B488" s="152"/>
      <c r="C488" s="62"/>
      <c r="D488" s="62"/>
      <c r="E488" s="41"/>
      <c r="F488" s="41"/>
      <c r="G488" s="41"/>
      <c r="H488" s="41"/>
      <c r="I488" s="41"/>
      <c r="J488" s="41"/>
      <c r="K488" s="41"/>
      <c r="L488" s="41"/>
      <c r="M488" s="41"/>
    </row>
    <row r="489" spans="1:13" ht="21" customHeight="1" x14ac:dyDescent="0.45">
      <c r="A489" s="41"/>
      <c r="B489" s="152"/>
      <c r="C489" s="62"/>
      <c r="D489" s="62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13" ht="21" customHeight="1" x14ac:dyDescent="0.45">
      <c r="A490" s="41"/>
      <c r="B490" s="152"/>
      <c r="C490" s="62"/>
      <c r="D490" s="62"/>
      <c r="E490" s="41"/>
      <c r="F490" s="41"/>
      <c r="G490" s="41"/>
      <c r="H490" s="41"/>
      <c r="I490" s="41"/>
      <c r="J490" s="41"/>
      <c r="K490" s="41"/>
      <c r="L490" s="41"/>
      <c r="M490" s="41"/>
    </row>
    <row r="491" spans="1:13" ht="21" customHeight="1" x14ac:dyDescent="0.45">
      <c r="A491" s="41"/>
      <c r="B491" s="152"/>
      <c r="C491" s="62"/>
      <c r="D491" s="62"/>
      <c r="E491" s="41"/>
      <c r="F491" s="41"/>
      <c r="G491" s="41"/>
      <c r="H491" s="41"/>
      <c r="I491" s="41"/>
      <c r="J491" s="41"/>
      <c r="K491" s="41"/>
      <c r="L491" s="41"/>
      <c r="M491" s="41"/>
    </row>
    <row r="492" spans="1:13" ht="21" customHeight="1" x14ac:dyDescent="0.45">
      <c r="A492" s="41"/>
      <c r="B492" s="152"/>
      <c r="C492" s="62"/>
      <c r="D492" s="62"/>
      <c r="E492" s="41"/>
      <c r="F492" s="41"/>
      <c r="G492" s="41"/>
      <c r="H492" s="41"/>
      <c r="I492" s="41"/>
      <c r="J492" s="41"/>
      <c r="K492" s="41"/>
      <c r="L492" s="41"/>
      <c r="M492" s="41"/>
    </row>
    <row r="493" spans="1:13" ht="21" customHeight="1" x14ac:dyDescent="0.45">
      <c r="A493" s="41"/>
      <c r="B493" s="152"/>
      <c r="C493" s="62"/>
      <c r="D493" s="62"/>
      <c r="E493" s="41"/>
      <c r="F493" s="41"/>
      <c r="G493" s="41"/>
      <c r="H493" s="41"/>
      <c r="I493" s="41"/>
      <c r="J493" s="41"/>
      <c r="K493" s="41"/>
      <c r="L493" s="41"/>
      <c r="M493" s="41"/>
    </row>
    <row r="494" spans="1:13" ht="21" customHeight="1" x14ac:dyDescent="0.45">
      <c r="A494" s="41"/>
      <c r="B494" s="152"/>
      <c r="C494" s="62"/>
      <c r="D494" s="62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13" ht="21" customHeight="1" x14ac:dyDescent="0.45">
      <c r="A495" s="41"/>
      <c r="B495" s="152"/>
      <c r="C495" s="62"/>
      <c r="D495" s="62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1:13" ht="21" customHeight="1" x14ac:dyDescent="0.45">
      <c r="A496" s="41"/>
      <c r="B496" s="152"/>
      <c r="C496" s="62"/>
      <c r="D496" s="62"/>
      <c r="E496" s="41"/>
      <c r="F496" s="41"/>
      <c r="G496" s="41"/>
      <c r="H496" s="41"/>
      <c r="I496" s="41"/>
      <c r="J496" s="41"/>
      <c r="K496" s="41"/>
      <c r="L496" s="41"/>
      <c r="M496" s="41"/>
    </row>
    <row r="497" spans="1:13" ht="21" customHeight="1" x14ac:dyDescent="0.45">
      <c r="A497" s="41"/>
      <c r="B497" s="152"/>
      <c r="C497" s="62"/>
      <c r="D497" s="62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1" customHeight="1" x14ac:dyDescent="0.45">
      <c r="A498" s="41"/>
      <c r="B498" s="152"/>
      <c r="C498" s="62"/>
      <c r="D498" s="62"/>
      <c r="E498" s="41"/>
      <c r="F498" s="41"/>
      <c r="G498" s="41"/>
      <c r="H498" s="41"/>
      <c r="I498" s="41"/>
      <c r="J498" s="41"/>
      <c r="K498" s="41"/>
      <c r="L498" s="41"/>
      <c r="M498" s="41"/>
    </row>
    <row r="499" spans="1:13" ht="21" customHeight="1" x14ac:dyDescent="0.45">
      <c r="A499" s="41"/>
      <c r="B499" s="152"/>
      <c r="C499" s="62"/>
      <c r="D499" s="62"/>
      <c r="E499" s="41"/>
      <c r="F499" s="41"/>
      <c r="G499" s="41"/>
      <c r="H499" s="41"/>
      <c r="I499" s="41"/>
      <c r="J499" s="41"/>
      <c r="K499" s="41"/>
      <c r="L499" s="41"/>
      <c r="M499" s="41"/>
    </row>
    <row r="500" spans="1:13" ht="21" customHeight="1" x14ac:dyDescent="0.45">
      <c r="A500" s="41"/>
      <c r="B500" s="152"/>
      <c r="C500" s="62"/>
      <c r="D500" s="62"/>
      <c r="E500" s="41"/>
      <c r="F500" s="41"/>
      <c r="G500" s="41"/>
      <c r="H500" s="41"/>
      <c r="I500" s="41"/>
      <c r="J500" s="41"/>
      <c r="K500" s="41"/>
      <c r="L500" s="41"/>
      <c r="M500" s="41"/>
    </row>
  </sheetData>
  <mergeCells count="2">
    <mergeCell ref="A1:J1"/>
    <mergeCell ref="B3:B19"/>
  </mergeCells>
  <conditionalFormatting sqref="B3:C19 E3:E19 G3:G19 I3:I19">
    <cfRule type="cellIs" dxfId="35" priority="1" operator="greaterThan">
      <formula>0</formula>
    </cfRule>
  </conditionalFormatting>
  <conditionalFormatting sqref="B3:C19 E3:E19 G3:G19 I3:I19">
    <cfRule type="cellIs" dxfId="34" priority="2" operator="greaterThan">
      <formula>0</formula>
    </cfRule>
  </conditionalFormatting>
  <conditionalFormatting sqref="C20 E20 G20 I20">
    <cfRule type="cellIs" dxfId="33" priority="3" operator="greaterThan">
      <formula>$B$20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opLeftCell="A10" workbookViewId="0">
      <selection activeCell="L14" sqref="L14"/>
    </sheetView>
  </sheetViews>
  <sheetFormatPr defaultColWidth="17.25" defaultRowHeight="15" customHeight="1" x14ac:dyDescent="0.2"/>
  <cols>
    <col min="1" max="1" width="16.25" customWidth="1"/>
    <col min="2" max="2" width="9.75" customWidth="1"/>
    <col min="3" max="3" width="12.875" customWidth="1"/>
    <col min="4" max="4" width="11.875" customWidth="1"/>
    <col min="5" max="5" width="12.625" customWidth="1"/>
    <col min="6" max="6" width="11.625" customWidth="1"/>
    <col min="7" max="7" width="15.625" customWidth="1"/>
    <col min="8" max="8" width="8.625" customWidth="1"/>
    <col min="9" max="9" width="16.75" customWidth="1"/>
    <col min="10" max="10" width="12" customWidth="1"/>
    <col min="11" max="13" width="9" customWidth="1"/>
  </cols>
  <sheetData>
    <row r="1" spans="1:13" ht="21" customHeight="1" x14ac:dyDescent="0.45">
      <c r="A1" s="179" t="s">
        <v>59</v>
      </c>
      <c r="B1" s="159"/>
      <c r="C1" s="159"/>
      <c r="D1" s="159"/>
      <c r="E1" s="159"/>
      <c r="F1" s="159"/>
      <c r="G1" s="159"/>
      <c r="H1" s="159"/>
      <c r="I1" s="159"/>
      <c r="J1" s="160"/>
      <c r="K1" s="41"/>
      <c r="L1" s="41"/>
      <c r="M1" s="41"/>
    </row>
    <row r="2" spans="1:13" ht="77.25" customHeight="1" x14ac:dyDescent="0.45">
      <c r="A2" s="66" t="s">
        <v>8</v>
      </c>
      <c r="B2" s="75" t="s">
        <v>6</v>
      </c>
      <c r="C2" s="155" t="s">
        <v>60</v>
      </c>
      <c r="D2" s="66" t="s">
        <v>61</v>
      </c>
      <c r="E2" s="172" t="s">
        <v>62</v>
      </c>
      <c r="F2" s="160"/>
      <c r="G2" s="66" t="s">
        <v>63</v>
      </c>
      <c r="H2" s="66" t="s">
        <v>64</v>
      </c>
      <c r="I2" s="172" t="s">
        <v>65</v>
      </c>
      <c r="J2" s="160"/>
      <c r="K2" s="41"/>
      <c r="L2" s="41"/>
      <c r="M2" s="41"/>
    </row>
    <row r="3" spans="1:13" ht="21" customHeight="1" x14ac:dyDescent="0.45">
      <c r="A3" s="67" t="s">
        <v>263</v>
      </c>
      <c r="B3" s="71">
        <v>116</v>
      </c>
      <c r="C3" s="76">
        <v>21</v>
      </c>
      <c r="D3" s="71" t="str">
        <f>IF(ISERROR(B3/C3),"AUTO","1 "&amp;":"&amp;ROUND(B3/C3,0))</f>
        <v>1 :6</v>
      </c>
      <c r="E3" s="181">
        <v>1</v>
      </c>
      <c r="F3" s="160"/>
      <c r="G3" s="76">
        <v>5</v>
      </c>
      <c r="H3" s="71" t="str">
        <f t="shared" ref="H3:H20" si="0">IF(ISERROR($B3/G3),"AUTO","1 "&amp;":"&amp;ROUND($B3/G3,0))</f>
        <v>1 :23</v>
      </c>
      <c r="I3" s="181">
        <v>1</v>
      </c>
      <c r="J3" s="160"/>
      <c r="K3" s="41"/>
      <c r="L3" s="41"/>
      <c r="M3" s="41"/>
    </row>
    <row r="4" spans="1:13" ht="21" customHeight="1" x14ac:dyDescent="0.45">
      <c r="A4" s="67" t="s">
        <v>264</v>
      </c>
      <c r="B4" s="71">
        <v>165</v>
      </c>
      <c r="C4" s="76"/>
      <c r="D4" s="71" t="str">
        <f t="shared" ref="D4:D20" si="1">IF(ISERROR(B4/C4),"AUTO","1 "&amp;":"&amp;ROUND(B4/C4,0))</f>
        <v>AUTO</v>
      </c>
      <c r="E4" s="181">
        <v>2</v>
      </c>
      <c r="F4" s="160"/>
      <c r="G4" s="76">
        <v>5</v>
      </c>
      <c r="H4" s="71" t="str">
        <f t="shared" si="0"/>
        <v>1 :33</v>
      </c>
      <c r="I4" s="181">
        <v>0</v>
      </c>
      <c r="J4" s="160"/>
      <c r="K4" s="41"/>
      <c r="L4" s="41"/>
      <c r="M4" s="41"/>
    </row>
    <row r="5" spans="1:13" ht="21" customHeight="1" x14ac:dyDescent="0.45">
      <c r="A5" s="67" t="s">
        <v>265</v>
      </c>
      <c r="B5" s="71">
        <v>24</v>
      </c>
      <c r="C5" s="76"/>
      <c r="D5" s="71" t="str">
        <f t="shared" si="1"/>
        <v>AUTO</v>
      </c>
      <c r="E5" s="181">
        <v>3</v>
      </c>
      <c r="F5" s="160"/>
      <c r="G5" s="76">
        <v>4</v>
      </c>
      <c r="H5" s="71" t="str">
        <f t="shared" si="0"/>
        <v>1 :6</v>
      </c>
      <c r="I5" s="181">
        <v>0</v>
      </c>
      <c r="J5" s="160"/>
      <c r="K5" s="41"/>
      <c r="L5" s="41"/>
      <c r="M5" s="41"/>
    </row>
    <row r="6" spans="1:13" ht="21" customHeight="1" x14ac:dyDescent="0.45">
      <c r="A6" s="67" t="s">
        <v>267</v>
      </c>
      <c r="B6" s="71">
        <v>201</v>
      </c>
      <c r="C6" s="76"/>
      <c r="D6" s="71" t="str">
        <f t="shared" si="1"/>
        <v>AUTO</v>
      </c>
      <c r="E6" s="181">
        <v>3</v>
      </c>
      <c r="F6" s="160"/>
      <c r="G6" s="76">
        <v>2</v>
      </c>
      <c r="H6" s="71" t="str">
        <f t="shared" si="0"/>
        <v>1 :101</v>
      </c>
      <c r="I6" s="181">
        <v>0</v>
      </c>
      <c r="J6" s="160"/>
      <c r="K6" s="41"/>
      <c r="L6" s="41"/>
      <c r="M6" s="41"/>
    </row>
    <row r="7" spans="1:13" ht="21" customHeight="1" x14ac:dyDescent="0.45">
      <c r="A7" s="67" t="s">
        <v>266</v>
      </c>
      <c r="B7" s="71">
        <v>52</v>
      </c>
      <c r="C7" s="76"/>
      <c r="D7" s="71" t="str">
        <f t="shared" si="1"/>
        <v>AUTO</v>
      </c>
      <c r="E7" s="181">
        <v>5</v>
      </c>
      <c r="F7" s="160"/>
      <c r="G7" s="76">
        <v>5</v>
      </c>
      <c r="H7" s="71" t="str">
        <f t="shared" si="0"/>
        <v>1 :10</v>
      </c>
      <c r="I7" s="181">
        <v>0</v>
      </c>
      <c r="J7" s="160"/>
      <c r="K7" s="41"/>
      <c r="L7" s="41"/>
      <c r="M7" s="41"/>
    </row>
    <row r="8" spans="1:13" ht="21" customHeight="1" x14ac:dyDescent="0.45">
      <c r="A8" s="67" t="str">
        <f>IF(master!A10="","",master!A10)</f>
        <v>เทคนิคยานยนต์</v>
      </c>
      <c r="B8" s="71">
        <f>master!I10</f>
        <v>72</v>
      </c>
      <c r="C8" s="76"/>
      <c r="D8" s="71" t="str">
        <f t="shared" si="1"/>
        <v>AUTO</v>
      </c>
      <c r="E8" s="181"/>
      <c r="F8" s="160"/>
      <c r="G8" s="76"/>
      <c r="H8" s="71" t="str">
        <f t="shared" si="0"/>
        <v>AUTO</v>
      </c>
      <c r="I8" s="181"/>
      <c r="J8" s="160"/>
      <c r="K8" s="41"/>
      <c r="L8" s="41"/>
      <c r="M8" s="41"/>
    </row>
    <row r="9" spans="1:13" ht="21" customHeight="1" x14ac:dyDescent="0.45">
      <c r="A9" s="67" t="str">
        <f>IF(master!A11="","",master!A11)</f>
        <v>ติดตั้งไฟฟ้า</v>
      </c>
      <c r="B9" s="71">
        <f>master!I11</f>
        <v>70</v>
      </c>
      <c r="C9" s="76"/>
      <c r="D9" s="71" t="str">
        <f t="shared" si="1"/>
        <v>AUTO</v>
      </c>
      <c r="E9" s="181"/>
      <c r="F9" s="160"/>
      <c r="G9" s="76"/>
      <c r="H9" s="71" t="str">
        <f t="shared" si="0"/>
        <v>AUTO</v>
      </c>
      <c r="I9" s="181"/>
      <c r="J9" s="160"/>
      <c r="K9" s="41"/>
      <c r="L9" s="41"/>
      <c r="M9" s="41"/>
    </row>
    <row r="10" spans="1:13" ht="21" customHeight="1" x14ac:dyDescent="0.45">
      <c r="A10" s="67" t="str">
        <f>IF(master!A12="","",master!A12)</f>
        <v>การบัญชี</v>
      </c>
      <c r="B10" s="71">
        <f>master!I12</f>
        <v>33</v>
      </c>
      <c r="C10" s="76"/>
      <c r="D10" s="71" t="str">
        <f t="shared" si="1"/>
        <v>AUTO</v>
      </c>
      <c r="E10" s="181"/>
      <c r="F10" s="160"/>
      <c r="G10" s="76"/>
      <c r="H10" s="71" t="str">
        <f t="shared" si="0"/>
        <v>AUTO</v>
      </c>
      <c r="I10" s="181"/>
      <c r="J10" s="160"/>
      <c r="K10" s="41"/>
      <c r="L10" s="41"/>
      <c r="M10" s="41"/>
    </row>
    <row r="11" spans="1:13" ht="21" customHeight="1" x14ac:dyDescent="0.45">
      <c r="A11" s="67" t="str">
        <f>IF(master!A13="","",master!A13)</f>
        <v>เทคโนโลยีสารสนเทศ</v>
      </c>
      <c r="B11" s="71">
        <f>master!I13</f>
        <v>15</v>
      </c>
      <c r="C11" s="76"/>
      <c r="D11" s="71" t="str">
        <f t="shared" si="1"/>
        <v>AUTO</v>
      </c>
      <c r="E11" s="181"/>
      <c r="F11" s="160"/>
      <c r="G11" s="76"/>
      <c r="H11" s="71" t="str">
        <f t="shared" si="0"/>
        <v>AUTO</v>
      </c>
      <c r="I11" s="181"/>
      <c r="J11" s="160"/>
      <c r="K11" s="41"/>
      <c r="L11" s="41"/>
      <c r="M11" s="41"/>
    </row>
    <row r="12" spans="1:13" ht="21" customHeight="1" x14ac:dyDescent="0.45">
      <c r="A12" s="67" t="str">
        <f>IF(master!A14="","",master!A14)</f>
        <v>เทคนิคพื้นฐาน</v>
      </c>
      <c r="B12" s="71">
        <f>master!I14</f>
        <v>0</v>
      </c>
      <c r="C12" s="76"/>
      <c r="D12" s="71" t="str">
        <f t="shared" si="1"/>
        <v>AUTO</v>
      </c>
      <c r="E12" s="181"/>
      <c r="F12" s="160"/>
      <c r="G12" s="76"/>
      <c r="H12" s="71" t="str">
        <f t="shared" si="0"/>
        <v>AUTO</v>
      </c>
      <c r="I12" s="181"/>
      <c r="J12" s="160"/>
      <c r="K12" s="41"/>
      <c r="L12" s="41"/>
      <c r="M12" s="41"/>
    </row>
    <row r="13" spans="1:13" ht="21" customHeight="1" x14ac:dyDescent="0.45">
      <c r="A13" s="67" t="str">
        <f>IF(master!A15="","",master!A15)</f>
        <v/>
      </c>
      <c r="B13" s="71">
        <f>master!I15</f>
        <v>0</v>
      </c>
      <c r="C13" s="76"/>
      <c r="D13" s="71" t="str">
        <f t="shared" si="1"/>
        <v>AUTO</v>
      </c>
      <c r="E13" s="181"/>
      <c r="F13" s="160"/>
      <c r="G13" s="76"/>
      <c r="H13" s="71" t="str">
        <f t="shared" si="0"/>
        <v>AUTO</v>
      </c>
      <c r="I13" s="181"/>
      <c r="J13" s="160"/>
      <c r="K13" s="41"/>
      <c r="L13" s="41"/>
      <c r="M13" s="41"/>
    </row>
    <row r="14" spans="1:13" ht="21" customHeight="1" x14ac:dyDescent="0.45">
      <c r="A14" s="67" t="str">
        <f>IF(master!A16="","",master!A16)</f>
        <v/>
      </c>
      <c r="B14" s="71">
        <f>master!I16</f>
        <v>0</v>
      </c>
      <c r="C14" s="76"/>
      <c r="D14" s="71" t="str">
        <f t="shared" si="1"/>
        <v>AUTO</v>
      </c>
      <c r="E14" s="181"/>
      <c r="F14" s="160"/>
      <c r="G14" s="76"/>
      <c r="H14" s="71" t="str">
        <f t="shared" si="0"/>
        <v>AUTO</v>
      </c>
      <c r="I14" s="181"/>
      <c r="J14" s="160"/>
      <c r="K14" s="41"/>
      <c r="L14" s="41"/>
      <c r="M14" s="41"/>
    </row>
    <row r="15" spans="1:13" ht="21" customHeight="1" x14ac:dyDescent="0.45">
      <c r="A15" s="67" t="str">
        <f>IF(master!A17="","",master!A17)</f>
        <v/>
      </c>
      <c r="B15" s="71">
        <f>master!I17</f>
        <v>0</v>
      </c>
      <c r="C15" s="76"/>
      <c r="D15" s="71" t="str">
        <f t="shared" si="1"/>
        <v>AUTO</v>
      </c>
      <c r="E15" s="181"/>
      <c r="F15" s="160"/>
      <c r="G15" s="76"/>
      <c r="H15" s="71" t="str">
        <f t="shared" si="0"/>
        <v>AUTO</v>
      </c>
      <c r="I15" s="181"/>
      <c r="J15" s="160"/>
      <c r="K15" s="41"/>
      <c r="L15" s="41"/>
      <c r="M15" s="41"/>
    </row>
    <row r="16" spans="1:13" ht="21" customHeight="1" x14ac:dyDescent="0.45">
      <c r="A16" s="67" t="str">
        <f>IF(master!A18="","",master!A18)</f>
        <v/>
      </c>
      <c r="B16" s="71">
        <f>master!I18</f>
        <v>0</v>
      </c>
      <c r="C16" s="76"/>
      <c r="D16" s="71" t="str">
        <f t="shared" si="1"/>
        <v>AUTO</v>
      </c>
      <c r="E16" s="181"/>
      <c r="F16" s="160"/>
      <c r="G16" s="76"/>
      <c r="H16" s="71" t="str">
        <f t="shared" si="0"/>
        <v>AUTO</v>
      </c>
      <c r="I16" s="181"/>
      <c r="J16" s="160"/>
      <c r="K16" s="41"/>
      <c r="L16" s="41"/>
      <c r="M16" s="41"/>
    </row>
    <row r="17" spans="1:13" ht="21" customHeight="1" x14ac:dyDescent="0.45">
      <c r="A17" s="67" t="str">
        <f>IF(master!A19="","",master!A19)</f>
        <v/>
      </c>
      <c r="B17" s="71">
        <f>master!I19</f>
        <v>0</v>
      </c>
      <c r="C17" s="76"/>
      <c r="D17" s="71" t="str">
        <f t="shared" si="1"/>
        <v>AUTO</v>
      </c>
      <c r="E17" s="181"/>
      <c r="F17" s="160"/>
      <c r="G17" s="76"/>
      <c r="H17" s="71" t="str">
        <f t="shared" si="0"/>
        <v>AUTO</v>
      </c>
      <c r="I17" s="181"/>
      <c r="J17" s="160"/>
      <c r="K17" s="41"/>
      <c r="L17" s="41"/>
      <c r="M17" s="41"/>
    </row>
    <row r="18" spans="1:13" ht="21" customHeight="1" x14ac:dyDescent="0.45">
      <c r="A18" s="67" t="str">
        <f>IF(master!A20="","",master!A20)</f>
        <v/>
      </c>
      <c r="B18" s="71">
        <f>master!I20</f>
        <v>0</v>
      </c>
      <c r="C18" s="76"/>
      <c r="D18" s="71" t="str">
        <f t="shared" si="1"/>
        <v>AUTO</v>
      </c>
      <c r="E18" s="181"/>
      <c r="F18" s="160"/>
      <c r="G18" s="76"/>
      <c r="H18" s="71" t="str">
        <f t="shared" si="0"/>
        <v>AUTO</v>
      </c>
      <c r="I18" s="181"/>
      <c r="J18" s="160"/>
      <c r="K18" s="41"/>
      <c r="L18" s="41"/>
      <c r="M18" s="41"/>
    </row>
    <row r="19" spans="1:13" ht="21" customHeight="1" x14ac:dyDescent="0.45">
      <c r="A19" s="67" t="str">
        <f>IF(master!A22="","",master!A22)</f>
        <v/>
      </c>
      <c r="B19" s="71">
        <f>master!I22</f>
        <v>0</v>
      </c>
      <c r="C19" s="76"/>
      <c r="D19" s="71" t="str">
        <f t="shared" si="1"/>
        <v>AUTO</v>
      </c>
      <c r="E19" s="181"/>
      <c r="F19" s="160"/>
      <c r="G19" s="76"/>
      <c r="H19" s="71" t="str">
        <f t="shared" si="0"/>
        <v>AUTO</v>
      </c>
      <c r="I19" s="181"/>
      <c r="J19" s="160"/>
      <c r="K19" s="41"/>
      <c r="L19" s="41"/>
      <c r="M19" s="41"/>
    </row>
    <row r="20" spans="1:13" ht="21" customHeight="1" x14ac:dyDescent="0.45">
      <c r="A20" s="71" t="s">
        <v>10</v>
      </c>
      <c r="B20" s="71">
        <f t="shared" ref="B20:C20" si="2">SUM(B3:B19)</f>
        <v>748</v>
      </c>
      <c r="C20" s="71">
        <f t="shared" si="2"/>
        <v>21</v>
      </c>
      <c r="D20" s="77" t="str">
        <f t="shared" si="1"/>
        <v>1 :36</v>
      </c>
      <c r="E20" s="78">
        <f>COUNTA(E3:F19)</f>
        <v>5</v>
      </c>
      <c r="F20" s="79" t="s">
        <v>8</v>
      </c>
      <c r="G20" s="71">
        <f>SUM(G3:G19)</f>
        <v>21</v>
      </c>
      <c r="H20" s="77" t="str">
        <f t="shared" si="0"/>
        <v>1 :36</v>
      </c>
      <c r="I20" s="182">
        <f>SUM(I3:J19)</f>
        <v>1</v>
      </c>
      <c r="J20" s="160"/>
      <c r="K20" s="41"/>
      <c r="L20" s="41"/>
      <c r="M20" s="41"/>
    </row>
    <row r="21" spans="1:13" ht="21" hidden="1" customHeight="1" x14ac:dyDescent="0.45">
      <c r="A21" s="61"/>
      <c r="B21" s="152"/>
      <c r="C21" s="62"/>
      <c r="D21" s="80">
        <f>IF(ISERROR(B20/C20),"0",ROUND(B20/C20,0))</f>
        <v>36</v>
      </c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21" customHeight="1" x14ac:dyDescent="0.45">
      <c r="A22" s="61"/>
      <c r="B22" s="152"/>
      <c r="C22" s="62"/>
      <c r="D22" s="80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21" customHeight="1" x14ac:dyDescent="0.45">
      <c r="A23" s="61"/>
      <c r="B23" s="152"/>
      <c r="C23" s="62"/>
      <c r="D23" s="62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21" customHeight="1" x14ac:dyDescent="0.45">
      <c r="A24" s="61"/>
      <c r="B24" s="152"/>
      <c r="C24" s="62"/>
      <c r="D24" s="62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21" customHeight="1" x14ac:dyDescent="0.45">
      <c r="A25" s="63"/>
      <c r="B25" s="152"/>
      <c r="C25" s="62"/>
      <c r="D25" s="62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21" customHeight="1" x14ac:dyDescent="0.45">
      <c r="A26" s="41"/>
      <c r="B26" s="152"/>
      <c r="C26" s="62"/>
      <c r="D26" s="62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21" customHeight="1" x14ac:dyDescent="0.45">
      <c r="A27" s="41"/>
      <c r="B27" s="152"/>
      <c r="C27" s="62"/>
      <c r="D27" s="62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21" customHeight="1" x14ac:dyDescent="0.45">
      <c r="A28" s="41"/>
      <c r="B28" s="152"/>
      <c r="C28" s="62"/>
      <c r="D28" s="62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21" customHeight="1" x14ac:dyDescent="0.45">
      <c r="A29" s="41"/>
      <c r="B29" s="152"/>
      <c r="C29" s="62"/>
      <c r="D29" s="62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21" customHeight="1" x14ac:dyDescent="0.45">
      <c r="A30" s="41"/>
      <c r="B30" s="152"/>
      <c r="C30" s="62"/>
      <c r="D30" s="62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21" customHeight="1" x14ac:dyDescent="0.45">
      <c r="A31" s="41"/>
      <c r="B31" s="152"/>
      <c r="C31" s="62"/>
      <c r="D31" s="62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21" customHeight="1" x14ac:dyDescent="0.45">
      <c r="A32" s="41"/>
      <c r="B32" s="152"/>
      <c r="C32" s="62"/>
      <c r="D32" s="62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21" customHeight="1" x14ac:dyDescent="0.45">
      <c r="A33" s="41"/>
      <c r="B33" s="152"/>
      <c r="C33" s="62"/>
      <c r="D33" s="62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21" customHeight="1" x14ac:dyDescent="0.45">
      <c r="A34" s="41"/>
      <c r="B34" s="152"/>
      <c r="C34" s="62"/>
      <c r="D34" s="62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21" customHeight="1" x14ac:dyDescent="0.45">
      <c r="A35" s="41"/>
      <c r="B35" s="152"/>
      <c r="C35" s="62"/>
      <c r="D35" s="62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21" customHeight="1" x14ac:dyDescent="0.45">
      <c r="A36" s="41"/>
      <c r="B36" s="152"/>
      <c r="C36" s="62"/>
      <c r="D36" s="62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21" customHeight="1" x14ac:dyDescent="0.45">
      <c r="A37" s="41"/>
      <c r="B37" s="152"/>
      <c r="C37" s="62"/>
      <c r="D37" s="62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21" customHeight="1" x14ac:dyDescent="0.45">
      <c r="A38" s="41"/>
      <c r="B38" s="152"/>
      <c r="C38" s="62"/>
      <c r="D38" s="62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21" customHeight="1" x14ac:dyDescent="0.45">
      <c r="A39" s="41"/>
      <c r="B39" s="152"/>
      <c r="C39" s="62"/>
      <c r="D39" s="62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21" customHeight="1" x14ac:dyDescent="0.45">
      <c r="A40" s="41"/>
      <c r="B40" s="152"/>
      <c r="C40" s="62"/>
      <c r="D40" s="62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21" customHeight="1" x14ac:dyDescent="0.45">
      <c r="A41" s="41"/>
      <c r="B41" s="152"/>
      <c r="C41" s="62"/>
      <c r="D41" s="62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21" customHeight="1" x14ac:dyDescent="0.45">
      <c r="A42" s="41"/>
      <c r="B42" s="152"/>
      <c r="C42" s="62"/>
      <c r="D42" s="62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21" customHeight="1" x14ac:dyDescent="0.45">
      <c r="A43" s="41"/>
      <c r="B43" s="152"/>
      <c r="C43" s="62"/>
      <c r="D43" s="62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21" customHeight="1" x14ac:dyDescent="0.45">
      <c r="A44" s="41"/>
      <c r="B44" s="152"/>
      <c r="C44" s="62"/>
      <c r="D44" s="62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21" customHeight="1" x14ac:dyDescent="0.45">
      <c r="A45" s="41"/>
      <c r="B45" s="152"/>
      <c r="C45" s="62"/>
      <c r="D45" s="62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21" customHeight="1" x14ac:dyDescent="0.45">
      <c r="A46" s="41"/>
      <c r="B46" s="152"/>
      <c r="C46" s="62"/>
      <c r="D46" s="62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1" customHeight="1" x14ac:dyDescent="0.45">
      <c r="A47" s="41"/>
      <c r="B47" s="152"/>
      <c r="C47" s="62"/>
      <c r="D47" s="62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21" customHeight="1" x14ac:dyDescent="0.45">
      <c r="A48" s="41"/>
      <c r="B48" s="152"/>
      <c r="C48" s="62"/>
      <c r="D48" s="62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21" customHeight="1" x14ac:dyDescent="0.45">
      <c r="A49" s="41"/>
      <c r="B49" s="152"/>
      <c r="C49" s="62"/>
      <c r="D49" s="62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21" customHeight="1" x14ac:dyDescent="0.45">
      <c r="A50" s="41"/>
      <c r="B50" s="152"/>
      <c r="C50" s="62"/>
      <c r="D50" s="62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21" customHeight="1" x14ac:dyDescent="0.45">
      <c r="A51" s="41"/>
      <c r="B51" s="152"/>
      <c r="C51" s="62"/>
      <c r="D51" s="62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21" customHeight="1" x14ac:dyDescent="0.45">
      <c r="A52" s="41"/>
      <c r="B52" s="152"/>
      <c r="C52" s="62"/>
      <c r="D52" s="62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21" customHeight="1" x14ac:dyDescent="0.45">
      <c r="A53" s="41"/>
      <c r="B53" s="152"/>
      <c r="C53" s="62"/>
      <c r="D53" s="62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21" customHeight="1" x14ac:dyDescent="0.45">
      <c r="A54" s="41"/>
      <c r="B54" s="152"/>
      <c r="C54" s="62"/>
      <c r="D54" s="62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21" customHeight="1" x14ac:dyDescent="0.45">
      <c r="A55" s="41"/>
      <c r="B55" s="152"/>
      <c r="C55" s="62"/>
      <c r="D55" s="62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21" customHeight="1" x14ac:dyDescent="0.45">
      <c r="A56" s="41"/>
      <c r="B56" s="152"/>
      <c r="C56" s="62"/>
      <c r="D56" s="62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21" customHeight="1" x14ac:dyDescent="0.45">
      <c r="A57" s="41"/>
      <c r="B57" s="152"/>
      <c r="C57" s="62"/>
      <c r="D57" s="62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1" customHeight="1" x14ac:dyDescent="0.45">
      <c r="A58" s="41"/>
      <c r="B58" s="152"/>
      <c r="C58" s="62"/>
      <c r="D58" s="62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21" customHeight="1" x14ac:dyDescent="0.45">
      <c r="A59" s="41"/>
      <c r="B59" s="152"/>
      <c r="C59" s="62"/>
      <c r="D59" s="62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21" customHeight="1" x14ac:dyDescent="0.45">
      <c r="A60" s="41"/>
      <c r="B60" s="152"/>
      <c r="C60" s="62"/>
      <c r="D60" s="62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21" customHeight="1" x14ac:dyDescent="0.45">
      <c r="A61" s="41"/>
      <c r="B61" s="152"/>
      <c r="C61" s="62"/>
      <c r="D61" s="62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21" customHeight="1" x14ac:dyDescent="0.45">
      <c r="A62" s="41"/>
      <c r="B62" s="152"/>
      <c r="C62" s="62"/>
      <c r="D62" s="62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21" customHeight="1" x14ac:dyDescent="0.45">
      <c r="A63" s="41"/>
      <c r="B63" s="152"/>
      <c r="C63" s="62"/>
      <c r="D63" s="62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21" customHeight="1" x14ac:dyDescent="0.45">
      <c r="A64" s="41"/>
      <c r="B64" s="152"/>
      <c r="C64" s="62"/>
      <c r="D64" s="62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21" customHeight="1" x14ac:dyDescent="0.45">
      <c r="A65" s="41"/>
      <c r="B65" s="152"/>
      <c r="C65" s="62"/>
      <c r="D65" s="62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21" customHeight="1" x14ac:dyDescent="0.45">
      <c r="A66" s="41"/>
      <c r="B66" s="152"/>
      <c r="C66" s="62"/>
      <c r="D66" s="62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1" customHeight="1" x14ac:dyDescent="0.45">
      <c r="A67" s="41"/>
      <c r="B67" s="152"/>
      <c r="C67" s="62"/>
      <c r="D67" s="62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21" customHeight="1" x14ac:dyDescent="0.45">
      <c r="A68" s="41"/>
      <c r="B68" s="152"/>
      <c r="C68" s="62"/>
      <c r="D68" s="62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21" customHeight="1" x14ac:dyDescent="0.45">
      <c r="A69" s="41"/>
      <c r="B69" s="152"/>
      <c r="C69" s="62"/>
      <c r="D69" s="62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21" customHeight="1" x14ac:dyDescent="0.45">
      <c r="A70" s="41"/>
      <c r="B70" s="152"/>
      <c r="C70" s="62"/>
      <c r="D70" s="62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21" customHeight="1" x14ac:dyDescent="0.45">
      <c r="A71" s="41"/>
      <c r="B71" s="152"/>
      <c r="C71" s="62"/>
      <c r="D71" s="62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21" customHeight="1" x14ac:dyDescent="0.45">
      <c r="A72" s="41"/>
      <c r="B72" s="152"/>
      <c r="C72" s="62"/>
      <c r="D72" s="62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21" customHeight="1" x14ac:dyDescent="0.45">
      <c r="A73" s="41"/>
      <c r="B73" s="152"/>
      <c r="C73" s="62"/>
      <c r="D73" s="62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21" customHeight="1" x14ac:dyDescent="0.45">
      <c r="A74" s="41"/>
      <c r="B74" s="152"/>
      <c r="C74" s="62"/>
      <c r="D74" s="62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21" customHeight="1" x14ac:dyDescent="0.45">
      <c r="A75" s="41"/>
      <c r="B75" s="152"/>
      <c r="C75" s="62"/>
      <c r="D75" s="62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21" customHeight="1" x14ac:dyDescent="0.45">
      <c r="A76" s="41"/>
      <c r="B76" s="152"/>
      <c r="C76" s="62"/>
      <c r="D76" s="62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21" customHeight="1" x14ac:dyDescent="0.45">
      <c r="A77" s="41"/>
      <c r="B77" s="152"/>
      <c r="C77" s="62"/>
      <c r="D77" s="62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21" customHeight="1" x14ac:dyDescent="0.45">
      <c r="A78" s="41"/>
      <c r="B78" s="152"/>
      <c r="C78" s="62"/>
      <c r="D78" s="62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21" customHeight="1" x14ac:dyDescent="0.45">
      <c r="A79" s="41"/>
      <c r="B79" s="152"/>
      <c r="C79" s="62"/>
      <c r="D79" s="62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21" customHeight="1" x14ac:dyDescent="0.45">
      <c r="A80" s="41"/>
      <c r="B80" s="152"/>
      <c r="C80" s="62"/>
      <c r="D80" s="62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21" customHeight="1" x14ac:dyDescent="0.45">
      <c r="A81" s="41"/>
      <c r="B81" s="152"/>
      <c r="C81" s="62"/>
      <c r="D81" s="62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21" customHeight="1" x14ac:dyDescent="0.45">
      <c r="A82" s="41"/>
      <c r="B82" s="152"/>
      <c r="C82" s="62"/>
      <c r="D82" s="62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21" customHeight="1" x14ac:dyDescent="0.45">
      <c r="A83" s="41"/>
      <c r="B83" s="152"/>
      <c r="C83" s="62"/>
      <c r="D83" s="62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21" customHeight="1" x14ac:dyDescent="0.45">
      <c r="A84" s="41"/>
      <c r="B84" s="152"/>
      <c r="C84" s="62"/>
      <c r="D84" s="62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21" customHeight="1" x14ac:dyDescent="0.45">
      <c r="A85" s="41"/>
      <c r="B85" s="152"/>
      <c r="C85" s="62"/>
      <c r="D85" s="62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21" customHeight="1" x14ac:dyDescent="0.45">
      <c r="A86" s="41"/>
      <c r="B86" s="152"/>
      <c r="C86" s="62"/>
      <c r="D86" s="62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21" customHeight="1" x14ac:dyDescent="0.45">
      <c r="A87" s="41"/>
      <c r="B87" s="152"/>
      <c r="C87" s="62"/>
      <c r="D87" s="62"/>
      <c r="E87" s="41"/>
      <c r="F87" s="41"/>
      <c r="G87" s="41"/>
      <c r="H87" s="41"/>
      <c r="I87" s="41"/>
      <c r="J87" s="41"/>
      <c r="K87" s="41"/>
      <c r="L87" s="41"/>
      <c r="M87" s="41"/>
    </row>
    <row r="88" spans="1:13" ht="21" customHeight="1" x14ac:dyDescent="0.45">
      <c r="A88" s="41"/>
      <c r="B88" s="152"/>
      <c r="C88" s="62"/>
      <c r="D88" s="62"/>
      <c r="E88" s="41"/>
      <c r="F88" s="41"/>
      <c r="G88" s="41"/>
      <c r="H88" s="41"/>
      <c r="I88" s="41"/>
      <c r="J88" s="41"/>
      <c r="K88" s="41"/>
      <c r="L88" s="41"/>
      <c r="M88" s="41"/>
    </row>
    <row r="89" spans="1:13" ht="21" customHeight="1" x14ac:dyDescent="0.45">
      <c r="A89" s="41"/>
      <c r="B89" s="152"/>
      <c r="C89" s="62"/>
      <c r="D89" s="62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21" customHeight="1" x14ac:dyDescent="0.45">
      <c r="A90" s="41"/>
      <c r="B90" s="152"/>
      <c r="C90" s="62"/>
      <c r="D90" s="62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21" customHeight="1" x14ac:dyDescent="0.45">
      <c r="A91" s="41"/>
      <c r="B91" s="152"/>
      <c r="C91" s="62"/>
      <c r="D91" s="62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21" customHeight="1" x14ac:dyDescent="0.45">
      <c r="A92" s="41"/>
      <c r="B92" s="152"/>
      <c r="C92" s="62"/>
      <c r="D92" s="62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21" customHeight="1" x14ac:dyDescent="0.45">
      <c r="A93" s="41"/>
      <c r="B93" s="152"/>
      <c r="C93" s="62"/>
      <c r="D93" s="62"/>
      <c r="E93" s="41"/>
      <c r="F93" s="41"/>
      <c r="G93" s="41"/>
      <c r="H93" s="41"/>
      <c r="I93" s="41"/>
      <c r="J93" s="41"/>
      <c r="K93" s="41"/>
      <c r="L93" s="41"/>
      <c r="M93" s="41"/>
    </row>
    <row r="94" spans="1:13" ht="21" customHeight="1" x14ac:dyDescent="0.45">
      <c r="A94" s="41"/>
      <c r="B94" s="152"/>
      <c r="C94" s="62"/>
      <c r="D94" s="62"/>
      <c r="E94" s="41"/>
      <c r="F94" s="41"/>
      <c r="G94" s="41"/>
      <c r="H94" s="41"/>
      <c r="I94" s="41"/>
      <c r="J94" s="41"/>
      <c r="K94" s="41"/>
      <c r="L94" s="41"/>
      <c r="M94" s="41"/>
    </row>
    <row r="95" spans="1:13" ht="21" customHeight="1" x14ac:dyDescent="0.45">
      <c r="A95" s="41"/>
      <c r="B95" s="152"/>
      <c r="C95" s="62"/>
      <c r="D95" s="62"/>
      <c r="E95" s="41"/>
      <c r="F95" s="41"/>
      <c r="G95" s="41"/>
      <c r="H95" s="41"/>
      <c r="I95" s="41"/>
      <c r="J95" s="41"/>
      <c r="K95" s="41"/>
      <c r="L95" s="41"/>
      <c r="M95" s="41"/>
    </row>
    <row r="96" spans="1:13" ht="21" customHeight="1" x14ac:dyDescent="0.45">
      <c r="A96" s="41"/>
      <c r="B96" s="152"/>
      <c r="C96" s="62"/>
      <c r="D96" s="62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21" customHeight="1" x14ac:dyDescent="0.45">
      <c r="A97" s="41"/>
      <c r="B97" s="152"/>
      <c r="C97" s="62"/>
      <c r="D97" s="62"/>
      <c r="E97" s="41"/>
      <c r="F97" s="41"/>
      <c r="G97" s="41"/>
      <c r="H97" s="41"/>
      <c r="I97" s="41"/>
      <c r="J97" s="41"/>
      <c r="K97" s="41"/>
      <c r="L97" s="41"/>
      <c r="M97" s="41"/>
    </row>
    <row r="98" spans="1:13" ht="21" customHeight="1" x14ac:dyDescent="0.45">
      <c r="A98" s="41"/>
      <c r="B98" s="152"/>
      <c r="C98" s="62"/>
      <c r="D98" s="62"/>
      <c r="E98" s="41"/>
      <c r="F98" s="41"/>
      <c r="G98" s="41"/>
      <c r="H98" s="41"/>
      <c r="I98" s="41"/>
      <c r="J98" s="41"/>
      <c r="K98" s="41"/>
      <c r="L98" s="41"/>
      <c r="M98" s="41"/>
    </row>
    <row r="99" spans="1:13" ht="21" customHeight="1" x14ac:dyDescent="0.45">
      <c r="A99" s="41"/>
      <c r="B99" s="152"/>
      <c r="C99" s="62"/>
      <c r="D99" s="62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21" customHeight="1" x14ac:dyDescent="0.45">
      <c r="A100" s="41"/>
      <c r="B100" s="152"/>
      <c r="C100" s="62"/>
      <c r="D100" s="62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ht="21" customHeight="1" x14ac:dyDescent="0.45">
      <c r="A101" s="41"/>
      <c r="B101" s="152"/>
      <c r="C101" s="62"/>
      <c r="D101" s="62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21" customHeight="1" x14ac:dyDescent="0.45">
      <c r="A102" s="41"/>
      <c r="B102" s="152"/>
      <c r="C102" s="62"/>
      <c r="D102" s="62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21" customHeight="1" x14ac:dyDescent="0.45">
      <c r="A103" s="41"/>
      <c r="B103" s="152"/>
      <c r="C103" s="62"/>
      <c r="D103" s="62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ht="21" customHeight="1" x14ac:dyDescent="0.45">
      <c r="A104" s="41"/>
      <c r="B104" s="152"/>
      <c r="C104" s="62"/>
      <c r="D104" s="62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21" customHeight="1" x14ac:dyDescent="0.45">
      <c r="A105" s="41"/>
      <c r="B105" s="152"/>
      <c r="C105" s="62"/>
      <c r="D105" s="62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21" customHeight="1" x14ac:dyDescent="0.45">
      <c r="A106" s="41"/>
      <c r="B106" s="152"/>
      <c r="C106" s="62"/>
      <c r="D106" s="62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21" customHeight="1" x14ac:dyDescent="0.45">
      <c r="A107" s="41"/>
      <c r="B107" s="152"/>
      <c r="C107" s="62"/>
      <c r="D107" s="62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21" customHeight="1" x14ac:dyDescent="0.45">
      <c r="A108" s="41"/>
      <c r="B108" s="152"/>
      <c r="C108" s="62"/>
      <c r="D108" s="62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21" customHeight="1" x14ac:dyDescent="0.45">
      <c r="A109" s="41"/>
      <c r="B109" s="152"/>
      <c r="C109" s="62"/>
      <c r="D109" s="62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21" customHeight="1" x14ac:dyDescent="0.45">
      <c r="A110" s="41"/>
      <c r="B110" s="152"/>
      <c r="C110" s="62"/>
      <c r="D110" s="62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21" customHeight="1" x14ac:dyDescent="0.45">
      <c r="A111" s="41"/>
      <c r="B111" s="152"/>
      <c r="C111" s="62"/>
      <c r="D111" s="62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21" customHeight="1" x14ac:dyDescent="0.45">
      <c r="A112" s="41"/>
      <c r="B112" s="152"/>
      <c r="C112" s="62"/>
      <c r="D112" s="62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21" customHeight="1" x14ac:dyDescent="0.45">
      <c r="A113" s="41"/>
      <c r="B113" s="152"/>
      <c r="C113" s="62"/>
      <c r="D113" s="62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21" customHeight="1" x14ac:dyDescent="0.45">
      <c r="A114" s="41"/>
      <c r="B114" s="152"/>
      <c r="C114" s="62"/>
      <c r="D114" s="62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21" customHeight="1" x14ac:dyDescent="0.45">
      <c r="A115" s="41"/>
      <c r="B115" s="152"/>
      <c r="C115" s="62"/>
      <c r="D115" s="62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21" customHeight="1" x14ac:dyDescent="0.45">
      <c r="A116" s="41"/>
      <c r="B116" s="152"/>
      <c r="C116" s="62"/>
      <c r="D116" s="62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21" customHeight="1" x14ac:dyDescent="0.45">
      <c r="A117" s="41"/>
      <c r="B117" s="152"/>
      <c r="C117" s="62"/>
      <c r="D117" s="62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21" customHeight="1" x14ac:dyDescent="0.45">
      <c r="A118" s="41"/>
      <c r="B118" s="152"/>
      <c r="C118" s="62"/>
      <c r="D118" s="62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21" customHeight="1" x14ac:dyDescent="0.45">
      <c r="A119" s="41"/>
      <c r="B119" s="152"/>
      <c r="C119" s="62"/>
      <c r="D119" s="62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21" customHeight="1" x14ac:dyDescent="0.45">
      <c r="A120" s="41"/>
      <c r="B120" s="152"/>
      <c r="C120" s="62"/>
      <c r="D120" s="62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21" customHeight="1" x14ac:dyDescent="0.45">
      <c r="A121" s="41"/>
      <c r="B121" s="152"/>
      <c r="C121" s="62"/>
      <c r="D121" s="62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21" customHeight="1" x14ac:dyDescent="0.45">
      <c r="A122" s="41"/>
      <c r="B122" s="152"/>
      <c r="C122" s="62"/>
      <c r="D122" s="62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21" customHeight="1" x14ac:dyDescent="0.45">
      <c r="A123" s="41"/>
      <c r="B123" s="152"/>
      <c r="C123" s="62"/>
      <c r="D123" s="62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21" customHeight="1" x14ac:dyDescent="0.45">
      <c r="A124" s="41"/>
      <c r="B124" s="152"/>
      <c r="C124" s="62"/>
      <c r="D124" s="62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21" customHeight="1" x14ac:dyDescent="0.45">
      <c r="A125" s="41"/>
      <c r="B125" s="152"/>
      <c r="C125" s="62"/>
      <c r="D125" s="62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21" customHeight="1" x14ac:dyDescent="0.45">
      <c r="A126" s="41"/>
      <c r="B126" s="152"/>
      <c r="C126" s="62"/>
      <c r="D126" s="62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1" customHeight="1" x14ac:dyDescent="0.45">
      <c r="A127" s="41"/>
      <c r="B127" s="152"/>
      <c r="C127" s="62"/>
      <c r="D127" s="62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21" customHeight="1" x14ac:dyDescent="0.45">
      <c r="A128" s="41"/>
      <c r="B128" s="152"/>
      <c r="C128" s="62"/>
      <c r="D128" s="62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21" customHeight="1" x14ac:dyDescent="0.45">
      <c r="A129" s="41"/>
      <c r="B129" s="152"/>
      <c r="C129" s="62"/>
      <c r="D129" s="62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21" customHeight="1" x14ac:dyDescent="0.45">
      <c r="A130" s="41"/>
      <c r="B130" s="152"/>
      <c r="C130" s="62"/>
      <c r="D130" s="62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21" customHeight="1" x14ac:dyDescent="0.45">
      <c r="A131" s="41"/>
      <c r="B131" s="152"/>
      <c r="C131" s="62"/>
      <c r="D131" s="62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21" customHeight="1" x14ac:dyDescent="0.45">
      <c r="A132" s="41"/>
      <c r="B132" s="152"/>
      <c r="C132" s="62"/>
      <c r="D132" s="62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21" customHeight="1" x14ac:dyDescent="0.45">
      <c r="A133" s="41"/>
      <c r="B133" s="152"/>
      <c r="C133" s="62"/>
      <c r="D133" s="62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21" customHeight="1" x14ac:dyDescent="0.45">
      <c r="A134" s="41"/>
      <c r="B134" s="152"/>
      <c r="C134" s="62"/>
      <c r="D134" s="62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21" customHeight="1" x14ac:dyDescent="0.45">
      <c r="A135" s="41"/>
      <c r="B135" s="152"/>
      <c r="C135" s="62"/>
      <c r="D135" s="62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21" customHeight="1" x14ac:dyDescent="0.45">
      <c r="A136" s="41"/>
      <c r="B136" s="152"/>
      <c r="C136" s="62"/>
      <c r="D136" s="62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21" customHeight="1" x14ac:dyDescent="0.45">
      <c r="A137" s="41"/>
      <c r="B137" s="152"/>
      <c r="C137" s="62"/>
      <c r="D137" s="62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21" customHeight="1" x14ac:dyDescent="0.45">
      <c r="A138" s="41"/>
      <c r="B138" s="152"/>
      <c r="C138" s="62"/>
      <c r="D138" s="62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21" customHeight="1" x14ac:dyDescent="0.45">
      <c r="A139" s="41"/>
      <c r="B139" s="152"/>
      <c r="C139" s="62"/>
      <c r="D139" s="62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21" customHeight="1" x14ac:dyDescent="0.45">
      <c r="A140" s="41"/>
      <c r="B140" s="152"/>
      <c r="C140" s="62"/>
      <c r="D140" s="62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21" customHeight="1" x14ac:dyDescent="0.45">
      <c r="A141" s="41"/>
      <c r="B141" s="152"/>
      <c r="C141" s="62"/>
      <c r="D141" s="62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21" customHeight="1" x14ac:dyDescent="0.45">
      <c r="A142" s="41"/>
      <c r="B142" s="152"/>
      <c r="C142" s="62"/>
      <c r="D142" s="62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21" customHeight="1" x14ac:dyDescent="0.45">
      <c r="A143" s="41"/>
      <c r="B143" s="152"/>
      <c r="C143" s="62"/>
      <c r="D143" s="62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21" customHeight="1" x14ac:dyDescent="0.45">
      <c r="A144" s="41"/>
      <c r="B144" s="152"/>
      <c r="C144" s="62"/>
      <c r="D144" s="62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21" customHeight="1" x14ac:dyDescent="0.45">
      <c r="A145" s="41"/>
      <c r="B145" s="152"/>
      <c r="C145" s="62"/>
      <c r="D145" s="62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21" customHeight="1" x14ac:dyDescent="0.45">
      <c r="A146" s="41"/>
      <c r="B146" s="152"/>
      <c r="C146" s="62"/>
      <c r="D146" s="62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21" customHeight="1" x14ac:dyDescent="0.45">
      <c r="A147" s="41"/>
      <c r="B147" s="152"/>
      <c r="C147" s="62"/>
      <c r="D147" s="62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1" customHeight="1" x14ac:dyDescent="0.45">
      <c r="A148" s="41"/>
      <c r="B148" s="152"/>
      <c r="C148" s="62"/>
      <c r="D148" s="62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21" customHeight="1" x14ac:dyDescent="0.45">
      <c r="A149" s="41"/>
      <c r="B149" s="152"/>
      <c r="C149" s="62"/>
      <c r="D149" s="62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21" customHeight="1" x14ac:dyDescent="0.45">
      <c r="A150" s="41"/>
      <c r="B150" s="152"/>
      <c r="C150" s="62"/>
      <c r="D150" s="62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21" customHeight="1" x14ac:dyDescent="0.45">
      <c r="A151" s="41"/>
      <c r="B151" s="152"/>
      <c r="C151" s="62"/>
      <c r="D151" s="62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21" customHeight="1" x14ac:dyDescent="0.45">
      <c r="A152" s="41"/>
      <c r="B152" s="152"/>
      <c r="C152" s="62"/>
      <c r="D152" s="62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21" customHeight="1" x14ac:dyDescent="0.45">
      <c r="A153" s="41"/>
      <c r="B153" s="152"/>
      <c r="C153" s="62"/>
      <c r="D153" s="62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21" customHeight="1" x14ac:dyDescent="0.45">
      <c r="A154" s="41"/>
      <c r="B154" s="152"/>
      <c r="C154" s="62"/>
      <c r="D154" s="62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21" customHeight="1" x14ac:dyDescent="0.45">
      <c r="A155" s="41"/>
      <c r="B155" s="152"/>
      <c r="C155" s="62"/>
      <c r="D155" s="62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21" customHeight="1" x14ac:dyDescent="0.45">
      <c r="A156" s="41"/>
      <c r="B156" s="152"/>
      <c r="C156" s="62"/>
      <c r="D156" s="62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21" customHeight="1" x14ac:dyDescent="0.45">
      <c r="A157" s="41"/>
      <c r="B157" s="152"/>
      <c r="C157" s="62"/>
      <c r="D157" s="62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21" customHeight="1" x14ac:dyDescent="0.45">
      <c r="A158" s="41"/>
      <c r="B158" s="152"/>
      <c r="C158" s="62"/>
      <c r="D158" s="62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21" customHeight="1" x14ac:dyDescent="0.45">
      <c r="A159" s="41"/>
      <c r="B159" s="152"/>
      <c r="C159" s="62"/>
      <c r="D159" s="62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21" customHeight="1" x14ac:dyDescent="0.45">
      <c r="A160" s="41"/>
      <c r="B160" s="152"/>
      <c r="C160" s="62"/>
      <c r="D160" s="62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21" customHeight="1" x14ac:dyDescent="0.45">
      <c r="A161" s="41"/>
      <c r="B161" s="152"/>
      <c r="C161" s="62"/>
      <c r="D161" s="62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21" customHeight="1" x14ac:dyDescent="0.45">
      <c r="A162" s="41"/>
      <c r="B162" s="152"/>
      <c r="C162" s="62"/>
      <c r="D162" s="62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21" customHeight="1" x14ac:dyDescent="0.45">
      <c r="A163" s="41"/>
      <c r="B163" s="152"/>
      <c r="C163" s="62"/>
      <c r="D163" s="62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21" customHeight="1" x14ac:dyDescent="0.45">
      <c r="A164" s="41"/>
      <c r="B164" s="152"/>
      <c r="C164" s="62"/>
      <c r="D164" s="62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21" customHeight="1" x14ac:dyDescent="0.45">
      <c r="A165" s="41"/>
      <c r="B165" s="152"/>
      <c r="C165" s="62"/>
      <c r="D165" s="62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21" customHeight="1" x14ac:dyDescent="0.45">
      <c r="A166" s="41"/>
      <c r="B166" s="152"/>
      <c r="C166" s="62"/>
      <c r="D166" s="62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21" customHeight="1" x14ac:dyDescent="0.45">
      <c r="A167" s="41"/>
      <c r="B167" s="152"/>
      <c r="C167" s="62"/>
      <c r="D167" s="62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21" customHeight="1" x14ac:dyDescent="0.45">
      <c r="A168" s="41"/>
      <c r="B168" s="152"/>
      <c r="C168" s="62"/>
      <c r="D168" s="62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21" customHeight="1" x14ac:dyDescent="0.45">
      <c r="A169" s="41"/>
      <c r="B169" s="152"/>
      <c r="C169" s="62"/>
      <c r="D169" s="62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21" customHeight="1" x14ac:dyDescent="0.45">
      <c r="A170" s="41"/>
      <c r="B170" s="152"/>
      <c r="C170" s="62"/>
      <c r="D170" s="62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21" customHeight="1" x14ac:dyDescent="0.45">
      <c r="A171" s="41"/>
      <c r="B171" s="152"/>
      <c r="C171" s="62"/>
      <c r="D171" s="62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21" customHeight="1" x14ac:dyDescent="0.45">
      <c r="A172" s="41"/>
      <c r="B172" s="152"/>
      <c r="C172" s="62"/>
      <c r="D172" s="62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21" customHeight="1" x14ac:dyDescent="0.45">
      <c r="A173" s="41"/>
      <c r="B173" s="152"/>
      <c r="C173" s="62"/>
      <c r="D173" s="62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21" customHeight="1" x14ac:dyDescent="0.45">
      <c r="A174" s="41"/>
      <c r="B174" s="152"/>
      <c r="C174" s="62"/>
      <c r="D174" s="62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21" customHeight="1" x14ac:dyDescent="0.45">
      <c r="A175" s="41"/>
      <c r="B175" s="152"/>
      <c r="C175" s="62"/>
      <c r="D175" s="62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21" customHeight="1" x14ac:dyDescent="0.45">
      <c r="A176" s="41"/>
      <c r="B176" s="152"/>
      <c r="C176" s="62"/>
      <c r="D176" s="62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21" customHeight="1" x14ac:dyDescent="0.45">
      <c r="A177" s="41"/>
      <c r="B177" s="152"/>
      <c r="C177" s="62"/>
      <c r="D177" s="62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21" customHeight="1" x14ac:dyDescent="0.45">
      <c r="A178" s="41"/>
      <c r="B178" s="152"/>
      <c r="C178" s="62"/>
      <c r="D178" s="62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21" customHeight="1" x14ac:dyDescent="0.45">
      <c r="A179" s="41"/>
      <c r="B179" s="152"/>
      <c r="C179" s="62"/>
      <c r="D179" s="62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21" customHeight="1" x14ac:dyDescent="0.45">
      <c r="A180" s="41"/>
      <c r="B180" s="152"/>
      <c r="C180" s="62"/>
      <c r="D180" s="62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21" customHeight="1" x14ac:dyDescent="0.45">
      <c r="A181" s="41"/>
      <c r="B181" s="152"/>
      <c r="C181" s="62"/>
      <c r="D181" s="62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21" customHeight="1" x14ac:dyDescent="0.45">
      <c r="A182" s="41"/>
      <c r="B182" s="152"/>
      <c r="C182" s="62"/>
      <c r="D182" s="62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21" customHeight="1" x14ac:dyDescent="0.45">
      <c r="A183" s="41"/>
      <c r="B183" s="152"/>
      <c r="C183" s="62"/>
      <c r="D183" s="62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21" customHeight="1" x14ac:dyDescent="0.45">
      <c r="A184" s="41"/>
      <c r="B184" s="152"/>
      <c r="C184" s="62"/>
      <c r="D184" s="62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21" customHeight="1" x14ac:dyDescent="0.45">
      <c r="A185" s="41"/>
      <c r="B185" s="152"/>
      <c r="C185" s="62"/>
      <c r="D185" s="62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21" customHeight="1" x14ac:dyDescent="0.45">
      <c r="A186" s="41"/>
      <c r="B186" s="152"/>
      <c r="C186" s="62"/>
      <c r="D186" s="62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21" customHeight="1" x14ac:dyDescent="0.45">
      <c r="A187" s="41"/>
      <c r="B187" s="152"/>
      <c r="C187" s="62"/>
      <c r="D187" s="62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21" customHeight="1" x14ac:dyDescent="0.45">
      <c r="A188" s="41"/>
      <c r="B188" s="152"/>
      <c r="C188" s="62"/>
      <c r="D188" s="62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21" customHeight="1" x14ac:dyDescent="0.45">
      <c r="A189" s="41"/>
      <c r="B189" s="152"/>
      <c r="C189" s="62"/>
      <c r="D189" s="62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21" customHeight="1" x14ac:dyDescent="0.45">
      <c r="A190" s="41"/>
      <c r="B190" s="152"/>
      <c r="C190" s="62"/>
      <c r="D190" s="62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21" customHeight="1" x14ac:dyDescent="0.45">
      <c r="A191" s="41"/>
      <c r="B191" s="152"/>
      <c r="C191" s="62"/>
      <c r="D191" s="62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21" customHeight="1" x14ac:dyDescent="0.45">
      <c r="A192" s="41"/>
      <c r="B192" s="152"/>
      <c r="C192" s="62"/>
      <c r="D192" s="62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21" customHeight="1" x14ac:dyDescent="0.45">
      <c r="A193" s="41"/>
      <c r="B193" s="152"/>
      <c r="C193" s="62"/>
      <c r="D193" s="62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21" customHeight="1" x14ac:dyDescent="0.45">
      <c r="A194" s="41"/>
      <c r="B194" s="152"/>
      <c r="C194" s="62"/>
      <c r="D194" s="62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21" customHeight="1" x14ac:dyDescent="0.45">
      <c r="A195" s="41"/>
      <c r="B195" s="152"/>
      <c r="C195" s="62"/>
      <c r="D195" s="62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21" customHeight="1" x14ac:dyDescent="0.45">
      <c r="A196" s="41"/>
      <c r="B196" s="152"/>
      <c r="C196" s="62"/>
      <c r="D196" s="62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3" ht="21" customHeight="1" x14ac:dyDescent="0.45">
      <c r="A197" s="41"/>
      <c r="B197" s="152"/>
      <c r="C197" s="62"/>
      <c r="D197" s="62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3" ht="21" customHeight="1" x14ac:dyDescent="0.45">
      <c r="A198" s="41"/>
      <c r="B198" s="152"/>
      <c r="C198" s="62"/>
      <c r="D198" s="62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3" ht="21" customHeight="1" x14ac:dyDescent="0.45">
      <c r="A199" s="41"/>
      <c r="B199" s="152"/>
      <c r="C199" s="62"/>
      <c r="D199" s="62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3" ht="21" customHeight="1" x14ac:dyDescent="0.45">
      <c r="A200" s="41"/>
      <c r="B200" s="152"/>
      <c r="C200" s="62"/>
      <c r="D200" s="62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3" ht="21" customHeight="1" x14ac:dyDescent="0.45">
      <c r="A201" s="41"/>
      <c r="B201" s="152"/>
      <c r="C201" s="62"/>
      <c r="D201" s="62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ht="21" customHeight="1" x14ac:dyDescent="0.45">
      <c r="A202" s="41"/>
      <c r="B202" s="152"/>
      <c r="C202" s="62"/>
      <c r="D202" s="62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3" ht="21" customHeight="1" x14ac:dyDescent="0.45">
      <c r="A203" s="41"/>
      <c r="B203" s="152"/>
      <c r="C203" s="62"/>
      <c r="D203" s="62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3" ht="21" customHeight="1" x14ac:dyDescent="0.45">
      <c r="A204" s="41"/>
      <c r="B204" s="152"/>
      <c r="C204" s="62"/>
      <c r="D204" s="62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3" ht="21" customHeight="1" x14ac:dyDescent="0.45">
      <c r="A205" s="41"/>
      <c r="B205" s="152"/>
      <c r="C205" s="62"/>
      <c r="D205" s="62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ht="21" customHeight="1" x14ac:dyDescent="0.45">
      <c r="A206" s="41"/>
      <c r="B206" s="152"/>
      <c r="C206" s="62"/>
      <c r="D206" s="62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1:13" ht="21" customHeight="1" x14ac:dyDescent="0.45">
      <c r="A207" s="41"/>
      <c r="B207" s="152"/>
      <c r="C207" s="62"/>
      <c r="D207" s="62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1" customHeight="1" x14ac:dyDescent="0.45">
      <c r="A208" s="41"/>
      <c r="B208" s="152"/>
      <c r="C208" s="62"/>
      <c r="D208" s="62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1:13" ht="21" customHeight="1" x14ac:dyDescent="0.45">
      <c r="A209" s="41"/>
      <c r="B209" s="152"/>
      <c r="C209" s="62"/>
      <c r="D209" s="62"/>
      <c r="E209" s="41"/>
      <c r="F209" s="41"/>
      <c r="G209" s="41"/>
      <c r="H209" s="41"/>
      <c r="I209" s="41"/>
      <c r="J209" s="41"/>
      <c r="K209" s="41"/>
      <c r="L209" s="41"/>
      <c r="M209" s="41"/>
    </row>
    <row r="210" spans="1:13" ht="21" customHeight="1" x14ac:dyDescent="0.45">
      <c r="A210" s="41"/>
      <c r="B210" s="152"/>
      <c r="C210" s="62"/>
      <c r="D210" s="62"/>
      <c r="E210" s="41"/>
      <c r="F210" s="41"/>
      <c r="G210" s="41"/>
      <c r="H210" s="41"/>
      <c r="I210" s="41"/>
      <c r="J210" s="41"/>
      <c r="K210" s="41"/>
      <c r="L210" s="41"/>
      <c r="M210" s="41"/>
    </row>
    <row r="211" spans="1:13" ht="21" customHeight="1" x14ac:dyDescent="0.45">
      <c r="A211" s="41"/>
      <c r="B211" s="152"/>
      <c r="C211" s="62"/>
      <c r="D211" s="62"/>
      <c r="E211" s="41"/>
      <c r="F211" s="41"/>
      <c r="G211" s="41"/>
      <c r="H211" s="41"/>
      <c r="I211" s="41"/>
      <c r="J211" s="41"/>
      <c r="K211" s="41"/>
      <c r="L211" s="41"/>
      <c r="M211" s="41"/>
    </row>
    <row r="212" spans="1:13" ht="21" customHeight="1" x14ac:dyDescent="0.45">
      <c r="A212" s="41"/>
      <c r="B212" s="152"/>
      <c r="C212" s="62"/>
      <c r="D212" s="62"/>
      <c r="E212" s="41"/>
      <c r="F212" s="41"/>
      <c r="G212" s="41"/>
      <c r="H212" s="41"/>
      <c r="I212" s="41"/>
      <c r="J212" s="41"/>
      <c r="K212" s="41"/>
      <c r="L212" s="41"/>
      <c r="M212" s="41"/>
    </row>
    <row r="213" spans="1:13" ht="21" customHeight="1" x14ac:dyDescent="0.45">
      <c r="A213" s="41"/>
      <c r="B213" s="152"/>
      <c r="C213" s="62"/>
      <c r="D213" s="62"/>
      <c r="E213" s="41"/>
      <c r="F213" s="41"/>
      <c r="G213" s="41"/>
      <c r="H213" s="41"/>
      <c r="I213" s="41"/>
      <c r="J213" s="41"/>
      <c r="K213" s="41"/>
      <c r="L213" s="41"/>
      <c r="M213" s="41"/>
    </row>
    <row r="214" spans="1:13" ht="21" customHeight="1" x14ac:dyDescent="0.45">
      <c r="A214" s="41"/>
      <c r="B214" s="152"/>
      <c r="C214" s="62"/>
      <c r="D214" s="62"/>
      <c r="E214" s="41"/>
      <c r="F214" s="41"/>
      <c r="G214" s="41"/>
      <c r="H214" s="41"/>
      <c r="I214" s="41"/>
      <c r="J214" s="41"/>
      <c r="K214" s="41"/>
      <c r="L214" s="41"/>
      <c r="M214" s="41"/>
    </row>
    <row r="215" spans="1:13" ht="21" customHeight="1" x14ac:dyDescent="0.45">
      <c r="A215" s="41"/>
      <c r="B215" s="152"/>
      <c r="C215" s="62"/>
      <c r="D215" s="62"/>
      <c r="E215" s="41"/>
      <c r="F215" s="41"/>
      <c r="G215" s="41"/>
      <c r="H215" s="41"/>
      <c r="I215" s="41"/>
      <c r="J215" s="41"/>
      <c r="K215" s="41"/>
      <c r="L215" s="41"/>
      <c r="M215" s="41"/>
    </row>
    <row r="216" spans="1:13" ht="21" customHeight="1" x14ac:dyDescent="0.45">
      <c r="A216" s="41"/>
      <c r="B216" s="152"/>
      <c r="C216" s="62"/>
      <c r="D216" s="62"/>
      <c r="E216" s="41"/>
      <c r="F216" s="41"/>
      <c r="G216" s="41"/>
      <c r="H216" s="41"/>
      <c r="I216" s="41"/>
      <c r="J216" s="41"/>
      <c r="K216" s="41"/>
      <c r="L216" s="41"/>
      <c r="M216" s="41"/>
    </row>
    <row r="217" spans="1:13" ht="21" customHeight="1" x14ac:dyDescent="0.45">
      <c r="A217" s="41"/>
      <c r="B217" s="152"/>
      <c r="C217" s="62"/>
      <c r="D217" s="62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3" ht="21" customHeight="1" x14ac:dyDescent="0.45">
      <c r="A218" s="41"/>
      <c r="B218" s="152"/>
      <c r="C218" s="62"/>
      <c r="D218" s="62"/>
      <c r="E218" s="41"/>
      <c r="F218" s="41"/>
      <c r="G218" s="41"/>
      <c r="H218" s="41"/>
      <c r="I218" s="41"/>
      <c r="J218" s="41"/>
      <c r="K218" s="41"/>
      <c r="L218" s="41"/>
      <c r="M218" s="41"/>
    </row>
    <row r="219" spans="1:13" ht="21" customHeight="1" x14ac:dyDescent="0.45">
      <c r="A219" s="41"/>
      <c r="B219" s="152"/>
      <c r="C219" s="62"/>
      <c r="D219" s="62"/>
      <c r="E219" s="41"/>
      <c r="F219" s="41"/>
      <c r="G219" s="41"/>
      <c r="H219" s="41"/>
      <c r="I219" s="41"/>
      <c r="J219" s="41"/>
      <c r="K219" s="41"/>
      <c r="L219" s="41"/>
      <c r="M219" s="41"/>
    </row>
    <row r="220" spans="1:13" ht="21" customHeight="1" x14ac:dyDescent="0.45">
      <c r="A220" s="41"/>
      <c r="B220" s="152"/>
      <c r="C220" s="62"/>
      <c r="D220" s="62"/>
      <c r="E220" s="41"/>
      <c r="F220" s="41"/>
      <c r="G220" s="41"/>
      <c r="H220" s="41"/>
      <c r="I220" s="41"/>
      <c r="J220" s="41"/>
      <c r="K220" s="41"/>
      <c r="L220" s="41"/>
      <c r="M220" s="41"/>
    </row>
    <row r="221" spans="1:13" ht="21" customHeight="1" x14ac:dyDescent="0.45">
      <c r="A221" s="41"/>
      <c r="B221" s="152"/>
      <c r="C221" s="62"/>
      <c r="D221" s="62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13" ht="21" customHeight="1" x14ac:dyDescent="0.45">
      <c r="A222" s="41"/>
      <c r="B222" s="152"/>
      <c r="C222" s="62"/>
      <c r="D222" s="62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21" customHeight="1" x14ac:dyDescent="0.45">
      <c r="A223" s="41"/>
      <c r="B223" s="152"/>
      <c r="C223" s="62"/>
      <c r="D223" s="62"/>
      <c r="E223" s="41"/>
      <c r="F223" s="41"/>
      <c r="G223" s="41"/>
      <c r="H223" s="41"/>
      <c r="I223" s="41"/>
      <c r="J223" s="41"/>
      <c r="K223" s="41"/>
      <c r="L223" s="41"/>
      <c r="M223" s="41"/>
    </row>
    <row r="224" spans="1:13" ht="21" customHeight="1" x14ac:dyDescent="0.45">
      <c r="A224" s="41"/>
      <c r="B224" s="152"/>
      <c r="C224" s="62"/>
      <c r="D224" s="62"/>
      <c r="E224" s="41"/>
      <c r="F224" s="41"/>
      <c r="G224" s="41"/>
      <c r="H224" s="41"/>
      <c r="I224" s="41"/>
      <c r="J224" s="41"/>
      <c r="K224" s="41"/>
      <c r="L224" s="41"/>
      <c r="M224" s="41"/>
    </row>
    <row r="225" spans="1:13" ht="21" customHeight="1" x14ac:dyDescent="0.45">
      <c r="A225" s="41"/>
      <c r="B225" s="152"/>
      <c r="C225" s="62"/>
      <c r="D225" s="62"/>
      <c r="E225" s="41"/>
      <c r="F225" s="41"/>
      <c r="G225" s="41"/>
      <c r="H225" s="41"/>
      <c r="I225" s="41"/>
      <c r="J225" s="41"/>
      <c r="K225" s="41"/>
      <c r="L225" s="41"/>
      <c r="M225" s="41"/>
    </row>
    <row r="226" spans="1:13" ht="21" customHeight="1" x14ac:dyDescent="0.45">
      <c r="A226" s="41"/>
      <c r="B226" s="152"/>
      <c r="C226" s="62"/>
      <c r="D226" s="62"/>
      <c r="E226" s="41"/>
      <c r="F226" s="41"/>
      <c r="G226" s="41"/>
      <c r="H226" s="41"/>
      <c r="I226" s="41"/>
      <c r="J226" s="41"/>
      <c r="K226" s="41"/>
      <c r="L226" s="41"/>
      <c r="M226" s="41"/>
    </row>
    <row r="227" spans="1:13" ht="21" customHeight="1" x14ac:dyDescent="0.45">
      <c r="A227" s="41"/>
      <c r="B227" s="152"/>
      <c r="C227" s="62"/>
      <c r="D227" s="62"/>
      <c r="E227" s="41"/>
      <c r="F227" s="41"/>
      <c r="G227" s="41"/>
      <c r="H227" s="41"/>
      <c r="I227" s="41"/>
      <c r="J227" s="41"/>
      <c r="K227" s="41"/>
      <c r="L227" s="41"/>
      <c r="M227" s="41"/>
    </row>
    <row r="228" spans="1:13" ht="21" customHeight="1" x14ac:dyDescent="0.45">
      <c r="A228" s="41"/>
      <c r="B228" s="152"/>
      <c r="C228" s="62"/>
      <c r="D228" s="62"/>
      <c r="E228" s="41"/>
      <c r="F228" s="41"/>
      <c r="G228" s="41"/>
      <c r="H228" s="41"/>
      <c r="I228" s="41"/>
      <c r="J228" s="41"/>
      <c r="K228" s="41"/>
      <c r="L228" s="41"/>
      <c r="M228" s="41"/>
    </row>
    <row r="229" spans="1:13" ht="21" customHeight="1" x14ac:dyDescent="0.45">
      <c r="A229" s="41"/>
      <c r="B229" s="152"/>
      <c r="C229" s="62"/>
      <c r="D229" s="62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ht="21" customHeight="1" x14ac:dyDescent="0.45">
      <c r="A230" s="41"/>
      <c r="B230" s="152"/>
      <c r="C230" s="62"/>
      <c r="D230" s="62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ht="21" customHeight="1" x14ac:dyDescent="0.45">
      <c r="A231" s="41"/>
      <c r="B231" s="152"/>
      <c r="C231" s="62"/>
      <c r="D231" s="62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ht="21" customHeight="1" x14ac:dyDescent="0.45">
      <c r="A232" s="41"/>
      <c r="B232" s="152"/>
      <c r="C232" s="62"/>
      <c r="D232" s="62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ht="21" customHeight="1" x14ac:dyDescent="0.45">
      <c r="A233" s="41"/>
      <c r="B233" s="152"/>
      <c r="C233" s="62"/>
      <c r="D233" s="62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3" ht="21" customHeight="1" x14ac:dyDescent="0.45">
      <c r="A234" s="41"/>
      <c r="B234" s="152"/>
      <c r="C234" s="62"/>
      <c r="D234" s="62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ht="21" customHeight="1" x14ac:dyDescent="0.45">
      <c r="A235" s="41"/>
      <c r="B235" s="152"/>
      <c r="C235" s="62"/>
      <c r="D235" s="62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1:13" ht="21" customHeight="1" x14ac:dyDescent="0.45">
      <c r="A236" s="41"/>
      <c r="B236" s="152"/>
      <c r="C236" s="62"/>
      <c r="D236" s="62"/>
      <c r="E236" s="41"/>
      <c r="F236" s="41"/>
      <c r="G236" s="41"/>
      <c r="H236" s="41"/>
      <c r="I236" s="41"/>
      <c r="J236" s="41"/>
      <c r="K236" s="41"/>
      <c r="L236" s="41"/>
      <c r="M236" s="41"/>
    </row>
    <row r="237" spans="1:13" ht="21" customHeight="1" x14ac:dyDescent="0.45">
      <c r="A237" s="41"/>
      <c r="B237" s="152"/>
      <c r="C237" s="62"/>
      <c r="D237" s="62"/>
      <c r="E237" s="41"/>
      <c r="F237" s="41"/>
      <c r="G237" s="41"/>
      <c r="H237" s="41"/>
      <c r="I237" s="41"/>
      <c r="J237" s="41"/>
      <c r="K237" s="41"/>
      <c r="L237" s="41"/>
      <c r="M237" s="41"/>
    </row>
    <row r="238" spans="1:13" ht="21" customHeight="1" x14ac:dyDescent="0.45">
      <c r="A238" s="41"/>
      <c r="B238" s="152"/>
      <c r="C238" s="62"/>
      <c r="D238" s="62"/>
      <c r="E238" s="41"/>
      <c r="F238" s="41"/>
      <c r="G238" s="41"/>
      <c r="H238" s="41"/>
      <c r="I238" s="41"/>
      <c r="J238" s="41"/>
      <c r="K238" s="41"/>
      <c r="L238" s="41"/>
      <c r="M238" s="41"/>
    </row>
    <row r="239" spans="1:13" ht="21" customHeight="1" x14ac:dyDescent="0.45">
      <c r="A239" s="41"/>
      <c r="B239" s="152"/>
      <c r="C239" s="62"/>
      <c r="D239" s="62"/>
      <c r="E239" s="41"/>
      <c r="F239" s="41"/>
      <c r="G239" s="41"/>
      <c r="H239" s="41"/>
      <c r="I239" s="41"/>
      <c r="J239" s="41"/>
      <c r="K239" s="41"/>
      <c r="L239" s="41"/>
      <c r="M239" s="41"/>
    </row>
    <row r="240" spans="1:13" ht="21" customHeight="1" x14ac:dyDescent="0.45">
      <c r="A240" s="41"/>
      <c r="B240" s="152"/>
      <c r="C240" s="62"/>
      <c r="D240" s="62"/>
      <c r="E240" s="41"/>
      <c r="F240" s="41"/>
      <c r="G240" s="41"/>
      <c r="H240" s="41"/>
      <c r="I240" s="41"/>
      <c r="J240" s="41"/>
      <c r="K240" s="41"/>
      <c r="L240" s="41"/>
      <c r="M240" s="41"/>
    </row>
    <row r="241" spans="1:13" ht="21" customHeight="1" x14ac:dyDescent="0.45">
      <c r="A241" s="41"/>
      <c r="B241" s="152"/>
      <c r="C241" s="62"/>
      <c r="D241" s="62"/>
      <c r="E241" s="41"/>
      <c r="F241" s="41"/>
      <c r="G241" s="41"/>
      <c r="H241" s="41"/>
      <c r="I241" s="41"/>
      <c r="J241" s="41"/>
      <c r="K241" s="41"/>
      <c r="L241" s="41"/>
      <c r="M241" s="41"/>
    </row>
    <row r="242" spans="1:13" ht="21" customHeight="1" x14ac:dyDescent="0.45">
      <c r="A242" s="41"/>
      <c r="B242" s="152"/>
      <c r="C242" s="62"/>
      <c r="D242" s="62"/>
      <c r="E242" s="41"/>
      <c r="F242" s="41"/>
      <c r="G242" s="41"/>
      <c r="H242" s="41"/>
      <c r="I242" s="41"/>
      <c r="J242" s="41"/>
      <c r="K242" s="41"/>
      <c r="L242" s="41"/>
      <c r="M242" s="41"/>
    </row>
    <row r="243" spans="1:13" ht="21" customHeight="1" x14ac:dyDescent="0.45">
      <c r="A243" s="41"/>
      <c r="B243" s="152"/>
      <c r="C243" s="62"/>
      <c r="D243" s="62"/>
      <c r="E243" s="41"/>
      <c r="F243" s="41"/>
      <c r="G243" s="41"/>
      <c r="H243" s="41"/>
      <c r="I243" s="41"/>
      <c r="J243" s="41"/>
      <c r="K243" s="41"/>
      <c r="L243" s="41"/>
      <c r="M243" s="41"/>
    </row>
    <row r="244" spans="1:13" ht="21" customHeight="1" x14ac:dyDescent="0.45">
      <c r="A244" s="41"/>
      <c r="B244" s="152"/>
      <c r="C244" s="62"/>
      <c r="D244" s="62"/>
      <c r="E244" s="41"/>
      <c r="F244" s="41"/>
      <c r="G244" s="41"/>
      <c r="H244" s="41"/>
      <c r="I244" s="41"/>
      <c r="J244" s="41"/>
      <c r="K244" s="41"/>
      <c r="L244" s="41"/>
      <c r="M244" s="41"/>
    </row>
    <row r="245" spans="1:13" ht="21" customHeight="1" x14ac:dyDescent="0.45">
      <c r="A245" s="41"/>
      <c r="B245" s="152"/>
      <c r="C245" s="62"/>
      <c r="D245" s="62"/>
      <c r="E245" s="41"/>
      <c r="F245" s="41"/>
      <c r="G245" s="41"/>
      <c r="H245" s="41"/>
      <c r="I245" s="41"/>
      <c r="J245" s="41"/>
      <c r="K245" s="41"/>
      <c r="L245" s="41"/>
      <c r="M245" s="41"/>
    </row>
    <row r="246" spans="1:13" ht="21" customHeight="1" x14ac:dyDescent="0.45">
      <c r="A246" s="41"/>
      <c r="B246" s="152"/>
      <c r="C246" s="62"/>
      <c r="D246" s="62"/>
      <c r="E246" s="41"/>
      <c r="F246" s="41"/>
      <c r="G246" s="41"/>
      <c r="H246" s="41"/>
      <c r="I246" s="41"/>
      <c r="J246" s="41"/>
      <c r="K246" s="41"/>
      <c r="L246" s="41"/>
      <c r="M246" s="41"/>
    </row>
    <row r="247" spans="1:13" ht="21" customHeight="1" x14ac:dyDescent="0.45">
      <c r="A247" s="41"/>
      <c r="B247" s="152"/>
      <c r="C247" s="62"/>
      <c r="D247" s="62"/>
      <c r="E247" s="41"/>
      <c r="F247" s="41"/>
      <c r="G247" s="41"/>
      <c r="H247" s="41"/>
      <c r="I247" s="41"/>
      <c r="J247" s="41"/>
      <c r="K247" s="41"/>
      <c r="L247" s="41"/>
      <c r="M247" s="41"/>
    </row>
    <row r="248" spans="1:13" ht="21" customHeight="1" x14ac:dyDescent="0.45">
      <c r="A248" s="41"/>
      <c r="B248" s="152"/>
      <c r="C248" s="62"/>
      <c r="D248" s="62"/>
      <c r="E248" s="41"/>
      <c r="F248" s="41"/>
      <c r="G248" s="41"/>
      <c r="H248" s="41"/>
      <c r="I248" s="41"/>
      <c r="J248" s="41"/>
      <c r="K248" s="41"/>
      <c r="L248" s="41"/>
      <c r="M248" s="41"/>
    </row>
    <row r="249" spans="1:13" ht="21" customHeight="1" x14ac:dyDescent="0.45">
      <c r="A249" s="41"/>
      <c r="B249" s="152"/>
      <c r="C249" s="62"/>
      <c r="D249" s="62"/>
      <c r="E249" s="41"/>
      <c r="F249" s="41"/>
      <c r="G249" s="41"/>
      <c r="H249" s="41"/>
      <c r="I249" s="41"/>
      <c r="J249" s="41"/>
      <c r="K249" s="41"/>
      <c r="L249" s="41"/>
      <c r="M249" s="41"/>
    </row>
    <row r="250" spans="1:13" ht="21" customHeight="1" x14ac:dyDescent="0.45">
      <c r="A250" s="41"/>
      <c r="B250" s="152"/>
      <c r="C250" s="62"/>
      <c r="D250" s="62"/>
      <c r="E250" s="41"/>
      <c r="F250" s="41"/>
      <c r="G250" s="41"/>
      <c r="H250" s="41"/>
      <c r="I250" s="41"/>
      <c r="J250" s="41"/>
      <c r="K250" s="41"/>
      <c r="L250" s="41"/>
      <c r="M250" s="41"/>
    </row>
    <row r="251" spans="1:13" ht="21" customHeight="1" x14ac:dyDescent="0.45">
      <c r="A251" s="41"/>
      <c r="B251" s="152"/>
      <c r="C251" s="62"/>
      <c r="D251" s="62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 ht="21" customHeight="1" x14ac:dyDescent="0.45">
      <c r="A252" s="41"/>
      <c r="B252" s="152"/>
      <c r="C252" s="62"/>
      <c r="D252" s="62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ht="21" customHeight="1" x14ac:dyDescent="0.45">
      <c r="A253" s="41"/>
      <c r="B253" s="152"/>
      <c r="C253" s="62"/>
      <c r="D253" s="62"/>
      <c r="E253" s="41"/>
      <c r="F253" s="41"/>
      <c r="G253" s="41"/>
      <c r="H253" s="41"/>
      <c r="I253" s="41"/>
      <c r="J253" s="41"/>
      <c r="K253" s="41"/>
      <c r="L253" s="41"/>
      <c r="M253" s="41"/>
    </row>
    <row r="254" spans="1:13" ht="21" customHeight="1" x14ac:dyDescent="0.45">
      <c r="A254" s="41"/>
      <c r="B254" s="152"/>
      <c r="C254" s="62"/>
      <c r="D254" s="62"/>
      <c r="E254" s="41"/>
      <c r="F254" s="41"/>
      <c r="G254" s="41"/>
      <c r="H254" s="41"/>
      <c r="I254" s="41"/>
      <c r="J254" s="41"/>
      <c r="K254" s="41"/>
      <c r="L254" s="41"/>
      <c r="M254" s="41"/>
    </row>
    <row r="255" spans="1:13" ht="21" customHeight="1" x14ac:dyDescent="0.45">
      <c r="A255" s="41"/>
      <c r="B255" s="152"/>
      <c r="C255" s="62"/>
      <c r="D255" s="62"/>
      <c r="E255" s="41"/>
      <c r="F255" s="41"/>
      <c r="G255" s="41"/>
      <c r="H255" s="41"/>
      <c r="I255" s="41"/>
      <c r="J255" s="41"/>
      <c r="K255" s="41"/>
      <c r="L255" s="41"/>
      <c r="M255" s="41"/>
    </row>
    <row r="256" spans="1:13" ht="21" customHeight="1" x14ac:dyDescent="0.45">
      <c r="A256" s="41"/>
      <c r="B256" s="152"/>
      <c r="C256" s="62"/>
      <c r="D256" s="62"/>
      <c r="E256" s="41"/>
      <c r="F256" s="41"/>
      <c r="G256" s="41"/>
      <c r="H256" s="41"/>
      <c r="I256" s="41"/>
      <c r="J256" s="41"/>
      <c r="K256" s="41"/>
      <c r="L256" s="41"/>
      <c r="M256" s="41"/>
    </row>
    <row r="257" spans="1:13" ht="21" customHeight="1" x14ac:dyDescent="0.45">
      <c r="A257" s="41"/>
      <c r="B257" s="152"/>
      <c r="C257" s="62"/>
      <c r="D257" s="62"/>
      <c r="E257" s="41"/>
      <c r="F257" s="41"/>
      <c r="G257" s="41"/>
      <c r="H257" s="41"/>
      <c r="I257" s="41"/>
      <c r="J257" s="41"/>
      <c r="K257" s="41"/>
      <c r="L257" s="41"/>
      <c r="M257" s="41"/>
    </row>
    <row r="258" spans="1:13" ht="21" customHeight="1" x14ac:dyDescent="0.45">
      <c r="A258" s="41"/>
      <c r="B258" s="152"/>
      <c r="C258" s="62"/>
      <c r="D258" s="62"/>
      <c r="E258" s="41"/>
      <c r="F258" s="41"/>
      <c r="G258" s="41"/>
      <c r="H258" s="41"/>
      <c r="I258" s="41"/>
      <c r="J258" s="41"/>
      <c r="K258" s="41"/>
      <c r="L258" s="41"/>
      <c r="M258" s="41"/>
    </row>
    <row r="259" spans="1:13" ht="21" customHeight="1" x14ac:dyDescent="0.45">
      <c r="A259" s="41"/>
      <c r="B259" s="152"/>
      <c r="C259" s="62"/>
      <c r="D259" s="62"/>
      <c r="E259" s="41"/>
      <c r="F259" s="41"/>
      <c r="G259" s="41"/>
      <c r="H259" s="41"/>
      <c r="I259" s="41"/>
      <c r="J259" s="41"/>
      <c r="K259" s="41"/>
      <c r="L259" s="41"/>
      <c r="M259" s="41"/>
    </row>
    <row r="260" spans="1:13" ht="21" customHeight="1" x14ac:dyDescent="0.45">
      <c r="A260" s="41"/>
      <c r="B260" s="152"/>
      <c r="C260" s="62"/>
      <c r="D260" s="62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3" ht="21" customHeight="1" x14ac:dyDescent="0.45">
      <c r="A261" s="41"/>
      <c r="B261" s="152"/>
      <c r="C261" s="62"/>
      <c r="D261" s="62"/>
      <c r="E261" s="41"/>
      <c r="F261" s="41"/>
      <c r="G261" s="41"/>
      <c r="H261" s="41"/>
      <c r="I261" s="41"/>
      <c r="J261" s="41"/>
      <c r="K261" s="41"/>
      <c r="L261" s="41"/>
      <c r="M261" s="41"/>
    </row>
    <row r="262" spans="1:13" ht="21" customHeight="1" x14ac:dyDescent="0.45">
      <c r="A262" s="41"/>
      <c r="B262" s="152"/>
      <c r="C262" s="62"/>
      <c r="D262" s="62"/>
      <c r="E262" s="41"/>
      <c r="F262" s="41"/>
      <c r="G262" s="41"/>
      <c r="H262" s="41"/>
      <c r="I262" s="41"/>
      <c r="J262" s="41"/>
      <c r="K262" s="41"/>
      <c r="L262" s="41"/>
      <c r="M262" s="41"/>
    </row>
    <row r="263" spans="1:13" ht="21" customHeight="1" x14ac:dyDescent="0.45">
      <c r="A263" s="41"/>
      <c r="B263" s="152"/>
      <c r="C263" s="62"/>
      <c r="D263" s="62"/>
      <c r="E263" s="41"/>
      <c r="F263" s="41"/>
      <c r="G263" s="41"/>
      <c r="H263" s="41"/>
      <c r="I263" s="41"/>
      <c r="J263" s="41"/>
      <c r="K263" s="41"/>
      <c r="L263" s="41"/>
      <c r="M263" s="41"/>
    </row>
    <row r="264" spans="1:13" ht="21" customHeight="1" x14ac:dyDescent="0.45">
      <c r="A264" s="41"/>
      <c r="B264" s="152"/>
      <c r="C264" s="62"/>
      <c r="D264" s="62"/>
      <c r="E264" s="41"/>
      <c r="F264" s="41"/>
      <c r="G264" s="41"/>
      <c r="H264" s="41"/>
      <c r="I264" s="41"/>
      <c r="J264" s="41"/>
      <c r="K264" s="41"/>
      <c r="L264" s="41"/>
      <c r="M264" s="41"/>
    </row>
    <row r="265" spans="1:13" ht="21" customHeight="1" x14ac:dyDescent="0.45">
      <c r="A265" s="41"/>
      <c r="B265" s="152"/>
      <c r="C265" s="62"/>
      <c r="D265" s="62"/>
      <c r="E265" s="41"/>
      <c r="F265" s="41"/>
      <c r="G265" s="41"/>
      <c r="H265" s="41"/>
      <c r="I265" s="41"/>
      <c r="J265" s="41"/>
      <c r="K265" s="41"/>
      <c r="L265" s="41"/>
      <c r="M265" s="41"/>
    </row>
    <row r="266" spans="1:13" ht="21" customHeight="1" x14ac:dyDescent="0.45">
      <c r="A266" s="41"/>
      <c r="B266" s="152"/>
      <c r="C266" s="62"/>
      <c r="D266" s="62"/>
      <c r="E266" s="41"/>
      <c r="F266" s="41"/>
      <c r="G266" s="41"/>
      <c r="H266" s="41"/>
      <c r="I266" s="41"/>
      <c r="J266" s="41"/>
      <c r="K266" s="41"/>
      <c r="L266" s="41"/>
      <c r="M266" s="41"/>
    </row>
    <row r="267" spans="1:13" ht="21" customHeight="1" x14ac:dyDescent="0.45">
      <c r="A267" s="41"/>
      <c r="B267" s="152"/>
      <c r="C267" s="62"/>
      <c r="D267" s="62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13" ht="21" customHeight="1" x14ac:dyDescent="0.45">
      <c r="A268" s="41"/>
      <c r="B268" s="152"/>
      <c r="C268" s="62"/>
      <c r="D268" s="62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13" ht="21" customHeight="1" x14ac:dyDescent="0.45">
      <c r="A269" s="41"/>
      <c r="B269" s="152"/>
      <c r="C269" s="62"/>
      <c r="D269" s="62"/>
      <c r="E269" s="41"/>
      <c r="F269" s="41"/>
      <c r="G269" s="41"/>
      <c r="H269" s="41"/>
      <c r="I269" s="41"/>
      <c r="J269" s="41"/>
      <c r="K269" s="41"/>
      <c r="L269" s="41"/>
      <c r="M269" s="41"/>
    </row>
    <row r="270" spans="1:13" ht="21" customHeight="1" x14ac:dyDescent="0.45">
      <c r="A270" s="41"/>
      <c r="B270" s="152"/>
      <c r="C270" s="62"/>
      <c r="D270" s="62"/>
      <c r="E270" s="41"/>
      <c r="F270" s="41"/>
      <c r="G270" s="41"/>
      <c r="H270" s="41"/>
      <c r="I270" s="41"/>
      <c r="J270" s="41"/>
      <c r="K270" s="41"/>
      <c r="L270" s="41"/>
      <c r="M270" s="41"/>
    </row>
    <row r="271" spans="1:13" ht="21" customHeight="1" x14ac:dyDescent="0.45">
      <c r="A271" s="41"/>
      <c r="B271" s="152"/>
      <c r="C271" s="62"/>
      <c r="D271" s="62"/>
      <c r="E271" s="41"/>
      <c r="F271" s="41"/>
      <c r="G271" s="41"/>
      <c r="H271" s="41"/>
      <c r="I271" s="41"/>
      <c r="J271" s="41"/>
      <c r="K271" s="41"/>
      <c r="L271" s="41"/>
      <c r="M271" s="41"/>
    </row>
    <row r="272" spans="1:13" ht="21" customHeight="1" x14ac:dyDescent="0.45">
      <c r="A272" s="41"/>
      <c r="B272" s="152"/>
      <c r="C272" s="62"/>
      <c r="D272" s="62"/>
      <c r="E272" s="41"/>
      <c r="F272" s="41"/>
      <c r="G272" s="41"/>
      <c r="H272" s="41"/>
      <c r="I272" s="41"/>
      <c r="J272" s="41"/>
      <c r="K272" s="41"/>
      <c r="L272" s="41"/>
      <c r="M272" s="41"/>
    </row>
    <row r="273" spans="1:13" ht="21" customHeight="1" x14ac:dyDescent="0.45">
      <c r="A273" s="41"/>
      <c r="B273" s="152"/>
      <c r="C273" s="62"/>
      <c r="D273" s="62"/>
      <c r="E273" s="41"/>
      <c r="F273" s="41"/>
      <c r="G273" s="41"/>
      <c r="H273" s="41"/>
      <c r="I273" s="41"/>
      <c r="J273" s="41"/>
      <c r="K273" s="41"/>
      <c r="L273" s="41"/>
      <c r="M273" s="41"/>
    </row>
    <row r="274" spans="1:13" ht="21" customHeight="1" x14ac:dyDescent="0.45">
      <c r="A274" s="41"/>
      <c r="B274" s="152"/>
      <c r="C274" s="62"/>
      <c r="D274" s="62"/>
      <c r="E274" s="41"/>
      <c r="F274" s="41"/>
      <c r="G274" s="41"/>
      <c r="H274" s="41"/>
      <c r="I274" s="41"/>
      <c r="J274" s="41"/>
      <c r="K274" s="41"/>
      <c r="L274" s="41"/>
      <c r="M274" s="41"/>
    </row>
    <row r="275" spans="1:13" ht="21" customHeight="1" x14ac:dyDescent="0.45">
      <c r="A275" s="41"/>
      <c r="B275" s="152"/>
      <c r="C275" s="62"/>
      <c r="D275" s="62"/>
      <c r="E275" s="41"/>
      <c r="F275" s="41"/>
      <c r="G275" s="41"/>
      <c r="H275" s="41"/>
      <c r="I275" s="41"/>
      <c r="J275" s="41"/>
      <c r="K275" s="41"/>
      <c r="L275" s="41"/>
      <c r="M275" s="41"/>
    </row>
    <row r="276" spans="1:13" ht="21" customHeight="1" x14ac:dyDescent="0.45">
      <c r="A276" s="41"/>
      <c r="B276" s="152"/>
      <c r="C276" s="62"/>
      <c r="D276" s="62"/>
      <c r="E276" s="41"/>
      <c r="F276" s="41"/>
      <c r="G276" s="41"/>
      <c r="H276" s="41"/>
      <c r="I276" s="41"/>
      <c r="J276" s="41"/>
      <c r="K276" s="41"/>
      <c r="L276" s="41"/>
      <c r="M276" s="41"/>
    </row>
    <row r="277" spans="1:13" ht="21" customHeight="1" x14ac:dyDescent="0.45">
      <c r="A277" s="41"/>
      <c r="B277" s="152"/>
      <c r="C277" s="62"/>
      <c r="D277" s="62"/>
      <c r="E277" s="41"/>
      <c r="F277" s="41"/>
      <c r="G277" s="41"/>
      <c r="H277" s="41"/>
      <c r="I277" s="41"/>
      <c r="J277" s="41"/>
      <c r="K277" s="41"/>
      <c r="L277" s="41"/>
      <c r="M277" s="41"/>
    </row>
    <row r="278" spans="1:13" ht="21" customHeight="1" x14ac:dyDescent="0.45">
      <c r="A278" s="41"/>
      <c r="B278" s="152"/>
      <c r="C278" s="62"/>
      <c r="D278" s="62"/>
      <c r="E278" s="41"/>
      <c r="F278" s="41"/>
      <c r="G278" s="41"/>
      <c r="H278" s="41"/>
      <c r="I278" s="41"/>
      <c r="J278" s="41"/>
      <c r="K278" s="41"/>
      <c r="L278" s="41"/>
      <c r="M278" s="41"/>
    </row>
    <row r="279" spans="1:13" ht="21" customHeight="1" x14ac:dyDescent="0.45">
      <c r="A279" s="41"/>
      <c r="B279" s="152"/>
      <c r="C279" s="62"/>
      <c r="D279" s="62"/>
      <c r="E279" s="41"/>
      <c r="F279" s="41"/>
      <c r="G279" s="41"/>
      <c r="H279" s="41"/>
      <c r="I279" s="41"/>
      <c r="J279" s="41"/>
      <c r="K279" s="41"/>
      <c r="L279" s="41"/>
      <c r="M279" s="41"/>
    </row>
    <row r="280" spans="1:13" ht="21" customHeight="1" x14ac:dyDescent="0.45">
      <c r="A280" s="41"/>
      <c r="B280" s="152"/>
      <c r="C280" s="62"/>
      <c r="D280" s="62"/>
      <c r="E280" s="41"/>
      <c r="F280" s="41"/>
      <c r="G280" s="41"/>
      <c r="H280" s="41"/>
      <c r="I280" s="41"/>
      <c r="J280" s="41"/>
      <c r="K280" s="41"/>
      <c r="L280" s="41"/>
      <c r="M280" s="41"/>
    </row>
    <row r="281" spans="1:13" ht="21" customHeight="1" x14ac:dyDescent="0.45">
      <c r="A281" s="41"/>
      <c r="B281" s="152"/>
      <c r="C281" s="62"/>
      <c r="D281" s="62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1:13" ht="21" customHeight="1" x14ac:dyDescent="0.45">
      <c r="A282" s="41"/>
      <c r="B282" s="152"/>
      <c r="C282" s="62"/>
      <c r="D282" s="62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1:13" ht="21" customHeight="1" x14ac:dyDescent="0.45">
      <c r="A283" s="41"/>
      <c r="B283" s="152"/>
      <c r="C283" s="62"/>
      <c r="D283" s="62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1:13" ht="21" customHeight="1" x14ac:dyDescent="0.45">
      <c r="A284" s="41"/>
      <c r="B284" s="152"/>
      <c r="C284" s="62"/>
      <c r="D284" s="62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1:13" ht="21" customHeight="1" x14ac:dyDescent="0.45">
      <c r="A285" s="41"/>
      <c r="B285" s="152"/>
      <c r="C285" s="62"/>
      <c r="D285" s="62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1:13" ht="21" customHeight="1" x14ac:dyDescent="0.45">
      <c r="A286" s="41"/>
      <c r="B286" s="152"/>
      <c r="C286" s="62"/>
      <c r="D286" s="62"/>
      <c r="E286" s="41"/>
      <c r="F286" s="41"/>
      <c r="G286" s="41"/>
      <c r="H286" s="41"/>
      <c r="I286" s="41"/>
      <c r="J286" s="41"/>
      <c r="K286" s="41"/>
      <c r="L286" s="41"/>
      <c r="M286" s="41"/>
    </row>
    <row r="287" spans="1:13" ht="21" customHeight="1" x14ac:dyDescent="0.45">
      <c r="A287" s="41"/>
      <c r="B287" s="152"/>
      <c r="C287" s="62"/>
      <c r="D287" s="62"/>
      <c r="E287" s="41"/>
      <c r="F287" s="41"/>
      <c r="G287" s="41"/>
      <c r="H287" s="41"/>
      <c r="I287" s="41"/>
      <c r="J287" s="41"/>
      <c r="K287" s="41"/>
      <c r="L287" s="41"/>
      <c r="M287" s="41"/>
    </row>
    <row r="288" spans="1:13" ht="21" customHeight="1" x14ac:dyDescent="0.45">
      <c r="A288" s="41"/>
      <c r="B288" s="152"/>
      <c r="C288" s="62"/>
      <c r="D288" s="62"/>
      <c r="E288" s="41"/>
      <c r="F288" s="41"/>
      <c r="G288" s="41"/>
      <c r="H288" s="41"/>
      <c r="I288" s="41"/>
      <c r="J288" s="41"/>
      <c r="K288" s="41"/>
      <c r="L288" s="41"/>
      <c r="M288" s="41"/>
    </row>
    <row r="289" spans="1:13" ht="21" customHeight="1" x14ac:dyDescent="0.45">
      <c r="A289" s="41"/>
      <c r="B289" s="152"/>
      <c r="C289" s="62"/>
      <c r="D289" s="62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1:13" ht="21" customHeight="1" x14ac:dyDescent="0.45">
      <c r="A290" s="41"/>
      <c r="B290" s="152"/>
      <c r="C290" s="62"/>
      <c r="D290" s="62"/>
      <c r="E290" s="41"/>
      <c r="F290" s="41"/>
      <c r="G290" s="41"/>
      <c r="H290" s="41"/>
      <c r="I290" s="41"/>
      <c r="J290" s="41"/>
      <c r="K290" s="41"/>
      <c r="L290" s="41"/>
      <c r="M290" s="41"/>
    </row>
    <row r="291" spans="1:13" ht="21" customHeight="1" x14ac:dyDescent="0.45">
      <c r="A291" s="41"/>
      <c r="B291" s="152"/>
      <c r="C291" s="62"/>
      <c r="D291" s="62"/>
      <c r="E291" s="41"/>
      <c r="F291" s="41"/>
      <c r="G291" s="41"/>
      <c r="H291" s="41"/>
      <c r="I291" s="41"/>
      <c r="J291" s="41"/>
      <c r="K291" s="41"/>
      <c r="L291" s="41"/>
      <c r="M291" s="41"/>
    </row>
    <row r="292" spans="1:13" ht="21" customHeight="1" x14ac:dyDescent="0.45">
      <c r="A292" s="41"/>
      <c r="B292" s="152"/>
      <c r="C292" s="62"/>
      <c r="D292" s="62"/>
      <c r="E292" s="41"/>
      <c r="F292" s="41"/>
      <c r="G292" s="41"/>
      <c r="H292" s="41"/>
      <c r="I292" s="41"/>
      <c r="J292" s="41"/>
      <c r="K292" s="41"/>
      <c r="L292" s="41"/>
      <c r="M292" s="41"/>
    </row>
    <row r="293" spans="1:13" ht="21" customHeight="1" x14ac:dyDescent="0.45">
      <c r="A293" s="41"/>
      <c r="B293" s="152"/>
      <c r="C293" s="62"/>
      <c r="D293" s="62"/>
      <c r="E293" s="41"/>
      <c r="F293" s="41"/>
      <c r="G293" s="41"/>
      <c r="H293" s="41"/>
      <c r="I293" s="41"/>
      <c r="J293" s="41"/>
      <c r="K293" s="41"/>
      <c r="L293" s="41"/>
      <c r="M293" s="41"/>
    </row>
    <row r="294" spans="1:13" ht="21" customHeight="1" x14ac:dyDescent="0.45">
      <c r="A294" s="41"/>
      <c r="B294" s="152"/>
      <c r="C294" s="62"/>
      <c r="D294" s="62"/>
      <c r="E294" s="41"/>
      <c r="F294" s="41"/>
      <c r="G294" s="41"/>
      <c r="H294" s="41"/>
      <c r="I294" s="41"/>
      <c r="J294" s="41"/>
      <c r="K294" s="41"/>
      <c r="L294" s="41"/>
      <c r="M294" s="41"/>
    </row>
    <row r="295" spans="1:13" ht="21" customHeight="1" x14ac:dyDescent="0.45">
      <c r="A295" s="41"/>
      <c r="B295" s="152"/>
      <c r="C295" s="62"/>
      <c r="D295" s="62"/>
      <c r="E295" s="41"/>
      <c r="F295" s="41"/>
      <c r="G295" s="41"/>
      <c r="H295" s="41"/>
      <c r="I295" s="41"/>
      <c r="J295" s="41"/>
      <c r="K295" s="41"/>
      <c r="L295" s="41"/>
      <c r="M295" s="41"/>
    </row>
    <row r="296" spans="1:13" ht="21" customHeight="1" x14ac:dyDescent="0.45">
      <c r="A296" s="41"/>
      <c r="B296" s="152"/>
      <c r="C296" s="62"/>
      <c r="D296" s="62"/>
      <c r="E296" s="41"/>
      <c r="F296" s="41"/>
      <c r="G296" s="41"/>
      <c r="H296" s="41"/>
      <c r="I296" s="41"/>
      <c r="J296" s="41"/>
      <c r="K296" s="41"/>
      <c r="L296" s="41"/>
      <c r="M296" s="41"/>
    </row>
    <row r="297" spans="1:13" ht="21" customHeight="1" x14ac:dyDescent="0.45">
      <c r="A297" s="41"/>
      <c r="B297" s="152"/>
      <c r="C297" s="62"/>
      <c r="D297" s="62"/>
      <c r="E297" s="41"/>
      <c r="F297" s="41"/>
      <c r="G297" s="41"/>
      <c r="H297" s="41"/>
      <c r="I297" s="41"/>
      <c r="J297" s="41"/>
      <c r="K297" s="41"/>
      <c r="L297" s="41"/>
      <c r="M297" s="41"/>
    </row>
    <row r="298" spans="1:13" ht="21" customHeight="1" x14ac:dyDescent="0.45">
      <c r="A298" s="41"/>
      <c r="B298" s="152"/>
      <c r="C298" s="62"/>
      <c r="D298" s="62"/>
      <c r="E298" s="41"/>
      <c r="F298" s="41"/>
      <c r="G298" s="41"/>
      <c r="H298" s="41"/>
      <c r="I298" s="41"/>
      <c r="J298" s="41"/>
      <c r="K298" s="41"/>
      <c r="L298" s="41"/>
      <c r="M298" s="41"/>
    </row>
    <row r="299" spans="1:13" ht="21" customHeight="1" x14ac:dyDescent="0.45">
      <c r="A299" s="41"/>
      <c r="B299" s="152"/>
      <c r="C299" s="62"/>
      <c r="D299" s="62"/>
      <c r="E299" s="41"/>
      <c r="F299" s="41"/>
      <c r="G299" s="41"/>
      <c r="H299" s="41"/>
      <c r="I299" s="41"/>
      <c r="J299" s="41"/>
      <c r="K299" s="41"/>
      <c r="L299" s="41"/>
      <c r="M299" s="41"/>
    </row>
    <row r="300" spans="1:13" ht="21" customHeight="1" x14ac:dyDescent="0.45">
      <c r="A300" s="41"/>
      <c r="B300" s="152"/>
      <c r="C300" s="62"/>
      <c r="D300" s="62"/>
      <c r="E300" s="41"/>
      <c r="F300" s="41"/>
      <c r="G300" s="41"/>
      <c r="H300" s="41"/>
      <c r="I300" s="41"/>
      <c r="J300" s="41"/>
      <c r="K300" s="41"/>
      <c r="L300" s="41"/>
      <c r="M300" s="41"/>
    </row>
    <row r="301" spans="1:13" ht="21" customHeight="1" x14ac:dyDescent="0.45">
      <c r="A301" s="41"/>
      <c r="B301" s="152"/>
      <c r="C301" s="62"/>
      <c r="D301" s="62"/>
      <c r="E301" s="41"/>
      <c r="F301" s="41"/>
      <c r="G301" s="41"/>
      <c r="H301" s="41"/>
      <c r="I301" s="41"/>
      <c r="J301" s="41"/>
      <c r="K301" s="41"/>
      <c r="L301" s="41"/>
      <c r="M301" s="41"/>
    </row>
    <row r="302" spans="1:13" ht="21" customHeight="1" x14ac:dyDescent="0.45">
      <c r="A302" s="41"/>
      <c r="B302" s="152"/>
      <c r="C302" s="62"/>
      <c r="D302" s="62"/>
      <c r="E302" s="41"/>
      <c r="F302" s="41"/>
      <c r="G302" s="41"/>
      <c r="H302" s="41"/>
      <c r="I302" s="41"/>
      <c r="J302" s="41"/>
      <c r="K302" s="41"/>
      <c r="L302" s="41"/>
      <c r="M302" s="41"/>
    </row>
    <row r="303" spans="1:13" ht="21" customHeight="1" x14ac:dyDescent="0.45">
      <c r="A303" s="41"/>
      <c r="B303" s="152"/>
      <c r="C303" s="62"/>
      <c r="D303" s="62"/>
      <c r="E303" s="41"/>
      <c r="F303" s="41"/>
      <c r="G303" s="41"/>
      <c r="H303" s="41"/>
      <c r="I303" s="41"/>
      <c r="J303" s="41"/>
      <c r="K303" s="41"/>
      <c r="L303" s="41"/>
      <c r="M303" s="41"/>
    </row>
    <row r="304" spans="1:13" ht="21" customHeight="1" x14ac:dyDescent="0.45">
      <c r="A304" s="41"/>
      <c r="B304" s="152"/>
      <c r="C304" s="62"/>
      <c r="D304" s="62"/>
      <c r="E304" s="41"/>
      <c r="F304" s="41"/>
      <c r="G304" s="41"/>
      <c r="H304" s="41"/>
      <c r="I304" s="41"/>
      <c r="J304" s="41"/>
      <c r="K304" s="41"/>
      <c r="L304" s="41"/>
      <c r="M304" s="41"/>
    </row>
    <row r="305" spans="1:13" ht="21" customHeight="1" x14ac:dyDescent="0.45">
      <c r="A305" s="41"/>
      <c r="B305" s="152"/>
      <c r="C305" s="62"/>
      <c r="D305" s="62"/>
      <c r="E305" s="41"/>
      <c r="F305" s="41"/>
      <c r="G305" s="41"/>
      <c r="H305" s="41"/>
      <c r="I305" s="41"/>
      <c r="J305" s="41"/>
      <c r="K305" s="41"/>
      <c r="L305" s="41"/>
      <c r="M305" s="41"/>
    </row>
    <row r="306" spans="1:13" ht="21" customHeight="1" x14ac:dyDescent="0.45">
      <c r="A306" s="41"/>
      <c r="B306" s="152"/>
      <c r="C306" s="62"/>
      <c r="D306" s="62"/>
      <c r="E306" s="41"/>
      <c r="F306" s="41"/>
      <c r="G306" s="41"/>
      <c r="H306" s="41"/>
      <c r="I306" s="41"/>
      <c r="J306" s="41"/>
      <c r="K306" s="41"/>
      <c r="L306" s="41"/>
      <c r="M306" s="41"/>
    </row>
    <row r="307" spans="1:13" ht="21" customHeight="1" x14ac:dyDescent="0.45">
      <c r="A307" s="41"/>
      <c r="B307" s="152"/>
      <c r="C307" s="62"/>
      <c r="D307" s="62"/>
      <c r="E307" s="41"/>
      <c r="F307" s="41"/>
      <c r="G307" s="41"/>
      <c r="H307" s="41"/>
      <c r="I307" s="41"/>
      <c r="J307" s="41"/>
      <c r="K307" s="41"/>
      <c r="L307" s="41"/>
      <c r="M307" s="41"/>
    </row>
    <row r="308" spans="1:13" ht="21" customHeight="1" x14ac:dyDescent="0.45">
      <c r="A308" s="41"/>
      <c r="B308" s="152"/>
      <c r="C308" s="62"/>
      <c r="D308" s="62"/>
      <c r="E308" s="41"/>
      <c r="F308" s="41"/>
      <c r="G308" s="41"/>
      <c r="H308" s="41"/>
      <c r="I308" s="41"/>
      <c r="J308" s="41"/>
      <c r="K308" s="41"/>
      <c r="L308" s="41"/>
      <c r="M308" s="41"/>
    </row>
    <row r="309" spans="1:13" ht="21" customHeight="1" x14ac:dyDescent="0.45">
      <c r="A309" s="41"/>
      <c r="B309" s="152"/>
      <c r="C309" s="62"/>
      <c r="D309" s="62"/>
      <c r="E309" s="41"/>
      <c r="F309" s="41"/>
      <c r="G309" s="41"/>
      <c r="H309" s="41"/>
      <c r="I309" s="41"/>
      <c r="J309" s="41"/>
      <c r="K309" s="41"/>
      <c r="L309" s="41"/>
      <c r="M309" s="41"/>
    </row>
    <row r="310" spans="1:13" ht="21" customHeight="1" x14ac:dyDescent="0.45">
      <c r="A310" s="41"/>
      <c r="B310" s="152"/>
      <c r="C310" s="62"/>
      <c r="D310" s="62"/>
      <c r="E310" s="41"/>
      <c r="F310" s="41"/>
      <c r="G310" s="41"/>
      <c r="H310" s="41"/>
      <c r="I310" s="41"/>
      <c r="J310" s="41"/>
      <c r="K310" s="41"/>
      <c r="L310" s="41"/>
      <c r="M310" s="41"/>
    </row>
    <row r="311" spans="1:13" ht="21" customHeight="1" x14ac:dyDescent="0.45">
      <c r="A311" s="41"/>
      <c r="B311" s="152"/>
      <c r="C311" s="62"/>
      <c r="D311" s="62"/>
      <c r="E311" s="41"/>
      <c r="F311" s="41"/>
      <c r="G311" s="41"/>
      <c r="H311" s="41"/>
      <c r="I311" s="41"/>
      <c r="J311" s="41"/>
      <c r="K311" s="41"/>
      <c r="L311" s="41"/>
      <c r="M311" s="41"/>
    </row>
    <row r="312" spans="1:13" ht="21" customHeight="1" x14ac:dyDescent="0.45">
      <c r="A312" s="41"/>
      <c r="B312" s="152"/>
      <c r="C312" s="62"/>
      <c r="D312" s="62"/>
      <c r="E312" s="41"/>
      <c r="F312" s="41"/>
      <c r="G312" s="41"/>
      <c r="H312" s="41"/>
      <c r="I312" s="41"/>
      <c r="J312" s="41"/>
      <c r="K312" s="41"/>
      <c r="L312" s="41"/>
      <c r="M312" s="41"/>
    </row>
    <row r="313" spans="1:13" ht="21" customHeight="1" x14ac:dyDescent="0.45">
      <c r="A313" s="41"/>
      <c r="B313" s="152"/>
      <c r="C313" s="62"/>
      <c r="D313" s="62"/>
      <c r="E313" s="41"/>
      <c r="F313" s="41"/>
      <c r="G313" s="41"/>
      <c r="H313" s="41"/>
      <c r="I313" s="41"/>
      <c r="J313" s="41"/>
      <c r="K313" s="41"/>
      <c r="L313" s="41"/>
      <c r="M313" s="41"/>
    </row>
    <row r="314" spans="1:13" ht="21" customHeight="1" x14ac:dyDescent="0.45">
      <c r="A314" s="41"/>
      <c r="B314" s="152"/>
      <c r="C314" s="62"/>
      <c r="D314" s="62"/>
      <c r="E314" s="41"/>
      <c r="F314" s="41"/>
      <c r="G314" s="41"/>
      <c r="H314" s="41"/>
      <c r="I314" s="41"/>
      <c r="J314" s="41"/>
      <c r="K314" s="41"/>
      <c r="L314" s="41"/>
      <c r="M314" s="41"/>
    </row>
    <row r="315" spans="1:13" ht="21" customHeight="1" x14ac:dyDescent="0.45">
      <c r="A315" s="41"/>
      <c r="B315" s="152"/>
      <c r="C315" s="62"/>
      <c r="D315" s="62"/>
      <c r="E315" s="41"/>
      <c r="F315" s="41"/>
      <c r="G315" s="41"/>
      <c r="H315" s="41"/>
      <c r="I315" s="41"/>
      <c r="J315" s="41"/>
      <c r="K315" s="41"/>
      <c r="L315" s="41"/>
      <c r="M315" s="41"/>
    </row>
    <row r="316" spans="1:13" ht="21" customHeight="1" x14ac:dyDescent="0.45">
      <c r="A316" s="41"/>
      <c r="B316" s="152"/>
      <c r="C316" s="62"/>
      <c r="D316" s="62"/>
      <c r="E316" s="41"/>
      <c r="F316" s="41"/>
      <c r="G316" s="41"/>
      <c r="H316" s="41"/>
      <c r="I316" s="41"/>
      <c r="J316" s="41"/>
      <c r="K316" s="41"/>
      <c r="L316" s="41"/>
      <c r="M316" s="41"/>
    </row>
    <row r="317" spans="1:13" ht="21" customHeight="1" x14ac:dyDescent="0.45">
      <c r="A317" s="41"/>
      <c r="B317" s="152"/>
      <c r="C317" s="62"/>
      <c r="D317" s="62"/>
      <c r="E317" s="41"/>
      <c r="F317" s="41"/>
      <c r="G317" s="41"/>
      <c r="H317" s="41"/>
      <c r="I317" s="41"/>
      <c r="J317" s="41"/>
      <c r="K317" s="41"/>
      <c r="L317" s="41"/>
      <c r="M317" s="41"/>
    </row>
    <row r="318" spans="1:13" ht="21" customHeight="1" x14ac:dyDescent="0.45">
      <c r="A318" s="41"/>
      <c r="B318" s="152"/>
      <c r="C318" s="62"/>
      <c r="D318" s="62"/>
      <c r="E318" s="41"/>
      <c r="F318" s="41"/>
      <c r="G318" s="41"/>
      <c r="H318" s="41"/>
      <c r="I318" s="41"/>
      <c r="J318" s="41"/>
      <c r="K318" s="41"/>
      <c r="L318" s="41"/>
      <c r="M318" s="41"/>
    </row>
    <row r="319" spans="1:13" ht="21" customHeight="1" x14ac:dyDescent="0.45">
      <c r="A319" s="41"/>
      <c r="B319" s="152"/>
      <c r="C319" s="62"/>
      <c r="D319" s="62"/>
      <c r="E319" s="41"/>
      <c r="F319" s="41"/>
      <c r="G319" s="41"/>
      <c r="H319" s="41"/>
      <c r="I319" s="41"/>
      <c r="J319" s="41"/>
      <c r="K319" s="41"/>
      <c r="L319" s="41"/>
      <c r="M319" s="41"/>
    </row>
    <row r="320" spans="1:13" ht="21" customHeight="1" x14ac:dyDescent="0.45">
      <c r="A320" s="41"/>
      <c r="B320" s="152"/>
      <c r="C320" s="62"/>
      <c r="D320" s="62"/>
      <c r="E320" s="41"/>
      <c r="F320" s="41"/>
      <c r="G320" s="41"/>
      <c r="H320" s="41"/>
      <c r="I320" s="41"/>
      <c r="J320" s="41"/>
      <c r="K320" s="41"/>
      <c r="L320" s="41"/>
      <c r="M320" s="41"/>
    </row>
    <row r="321" spans="1:13" ht="21" customHeight="1" x14ac:dyDescent="0.45">
      <c r="A321" s="41"/>
      <c r="B321" s="152"/>
      <c r="C321" s="62"/>
      <c r="D321" s="62"/>
      <c r="E321" s="41"/>
      <c r="F321" s="41"/>
      <c r="G321" s="41"/>
      <c r="H321" s="41"/>
      <c r="I321" s="41"/>
      <c r="J321" s="41"/>
      <c r="K321" s="41"/>
      <c r="L321" s="41"/>
      <c r="M321" s="41"/>
    </row>
    <row r="322" spans="1:13" ht="21" customHeight="1" x14ac:dyDescent="0.45">
      <c r="A322" s="41"/>
      <c r="B322" s="152"/>
      <c r="C322" s="62"/>
      <c r="D322" s="62"/>
      <c r="E322" s="41"/>
      <c r="F322" s="41"/>
      <c r="G322" s="41"/>
      <c r="H322" s="41"/>
      <c r="I322" s="41"/>
      <c r="J322" s="41"/>
      <c r="K322" s="41"/>
      <c r="L322" s="41"/>
      <c r="M322" s="41"/>
    </row>
    <row r="323" spans="1:13" ht="21" customHeight="1" x14ac:dyDescent="0.45">
      <c r="A323" s="41"/>
      <c r="B323" s="152"/>
      <c r="C323" s="62"/>
      <c r="D323" s="62"/>
      <c r="E323" s="41"/>
      <c r="F323" s="41"/>
      <c r="G323" s="41"/>
      <c r="H323" s="41"/>
      <c r="I323" s="41"/>
      <c r="J323" s="41"/>
      <c r="K323" s="41"/>
      <c r="L323" s="41"/>
      <c r="M323" s="41"/>
    </row>
    <row r="324" spans="1:13" ht="21" customHeight="1" x14ac:dyDescent="0.45">
      <c r="A324" s="41"/>
      <c r="B324" s="152"/>
      <c r="C324" s="62"/>
      <c r="D324" s="62"/>
      <c r="E324" s="41"/>
      <c r="F324" s="41"/>
      <c r="G324" s="41"/>
      <c r="H324" s="41"/>
      <c r="I324" s="41"/>
      <c r="J324" s="41"/>
      <c r="K324" s="41"/>
      <c r="L324" s="41"/>
      <c r="M324" s="41"/>
    </row>
    <row r="325" spans="1:13" ht="21" customHeight="1" x14ac:dyDescent="0.45">
      <c r="A325" s="41"/>
      <c r="B325" s="152"/>
      <c r="C325" s="62"/>
      <c r="D325" s="62"/>
      <c r="E325" s="41"/>
      <c r="F325" s="41"/>
      <c r="G325" s="41"/>
      <c r="H325" s="41"/>
      <c r="I325" s="41"/>
      <c r="J325" s="41"/>
      <c r="K325" s="41"/>
      <c r="L325" s="41"/>
      <c r="M325" s="41"/>
    </row>
    <row r="326" spans="1:13" ht="21" customHeight="1" x14ac:dyDescent="0.45">
      <c r="A326" s="41"/>
      <c r="B326" s="152"/>
      <c r="C326" s="62"/>
      <c r="D326" s="62"/>
      <c r="E326" s="41"/>
      <c r="F326" s="41"/>
      <c r="G326" s="41"/>
      <c r="H326" s="41"/>
      <c r="I326" s="41"/>
      <c r="J326" s="41"/>
      <c r="K326" s="41"/>
      <c r="L326" s="41"/>
      <c r="M326" s="41"/>
    </row>
    <row r="327" spans="1:13" ht="21" customHeight="1" x14ac:dyDescent="0.45">
      <c r="A327" s="41"/>
      <c r="B327" s="152"/>
      <c r="C327" s="62"/>
      <c r="D327" s="62"/>
      <c r="E327" s="41"/>
      <c r="F327" s="41"/>
      <c r="G327" s="41"/>
      <c r="H327" s="41"/>
      <c r="I327" s="41"/>
      <c r="J327" s="41"/>
      <c r="K327" s="41"/>
      <c r="L327" s="41"/>
      <c r="M327" s="41"/>
    </row>
    <row r="328" spans="1:13" ht="21" customHeight="1" x14ac:dyDescent="0.45">
      <c r="A328" s="41"/>
      <c r="B328" s="152"/>
      <c r="C328" s="62"/>
      <c r="D328" s="62"/>
      <c r="E328" s="41"/>
      <c r="F328" s="41"/>
      <c r="G328" s="41"/>
      <c r="H328" s="41"/>
      <c r="I328" s="41"/>
      <c r="J328" s="41"/>
      <c r="K328" s="41"/>
      <c r="L328" s="41"/>
      <c r="M328" s="41"/>
    </row>
    <row r="329" spans="1:13" ht="21" customHeight="1" x14ac:dyDescent="0.45">
      <c r="A329" s="41"/>
      <c r="B329" s="152"/>
      <c r="C329" s="62"/>
      <c r="D329" s="62"/>
      <c r="E329" s="41"/>
      <c r="F329" s="41"/>
      <c r="G329" s="41"/>
      <c r="H329" s="41"/>
      <c r="I329" s="41"/>
      <c r="J329" s="41"/>
      <c r="K329" s="41"/>
      <c r="L329" s="41"/>
      <c r="M329" s="41"/>
    </row>
    <row r="330" spans="1:13" ht="21" customHeight="1" x14ac:dyDescent="0.45">
      <c r="A330" s="41"/>
      <c r="B330" s="152"/>
      <c r="C330" s="62"/>
      <c r="D330" s="62"/>
      <c r="E330" s="41"/>
      <c r="F330" s="41"/>
      <c r="G330" s="41"/>
      <c r="H330" s="41"/>
      <c r="I330" s="41"/>
      <c r="J330" s="41"/>
      <c r="K330" s="41"/>
      <c r="L330" s="41"/>
      <c r="M330" s="41"/>
    </row>
    <row r="331" spans="1:13" ht="21" customHeight="1" x14ac:dyDescent="0.45">
      <c r="A331" s="41"/>
      <c r="B331" s="152"/>
      <c r="C331" s="62"/>
      <c r="D331" s="62"/>
      <c r="E331" s="41"/>
      <c r="F331" s="41"/>
      <c r="G331" s="41"/>
      <c r="H331" s="41"/>
      <c r="I331" s="41"/>
      <c r="J331" s="41"/>
      <c r="K331" s="41"/>
      <c r="L331" s="41"/>
      <c r="M331" s="41"/>
    </row>
    <row r="332" spans="1:13" ht="21" customHeight="1" x14ac:dyDescent="0.45">
      <c r="A332" s="41"/>
      <c r="B332" s="152"/>
      <c r="C332" s="62"/>
      <c r="D332" s="62"/>
      <c r="E332" s="41"/>
      <c r="F332" s="41"/>
      <c r="G332" s="41"/>
      <c r="H332" s="41"/>
      <c r="I332" s="41"/>
      <c r="J332" s="41"/>
      <c r="K332" s="41"/>
      <c r="L332" s="41"/>
      <c r="M332" s="41"/>
    </row>
    <row r="333" spans="1:13" ht="21" customHeight="1" x14ac:dyDescent="0.45">
      <c r="A333" s="41"/>
      <c r="B333" s="152"/>
      <c r="C333" s="62"/>
      <c r="D333" s="62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 ht="21" customHeight="1" x14ac:dyDescent="0.45">
      <c r="A334" s="41"/>
      <c r="B334" s="152"/>
      <c r="C334" s="62"/>
      <c r="D334" s="62"/>
      <c r="E334" s="41"/>
      <c r="F334" s="41"/>
      <c r="G334" s="41"/>
      <c r="H334" s="41"/>
      <c r="I334" s="41"/>
      <c r="J334" s="41"/>
      <c r="K334" s="41"/>
      <c r="L334" s="41"/>
      <c r="M334" s="41"/>
    </row>
    <row r="335" spans="1:13" ht="21" customHeight="1" x14ac:dyDescent="0.45">
      <c r="A335" s="41"/>
      <c r="B335" s="152"/>
      <c r="C335" s="62"/>
      <c r="D335" s="62"/>
      <c r="E335" s="41"/>
      <c r="F335" s="41"/>
      <c r="G335" s="41"/>
      <c r="H335" s="41"/>
      <c r="I335" s="41"/>
      <c r="J335" s="41"/>
      <c r="K335" s="41"/>
      <c r="L335" s="41"/>
      <c r="M335" s="41"/>
    </row>
    <row r="336" spans="1:13" ht="21" customHeight="1" x14ac:dyDescent="0.45">
      <c r="A336" s="41"/>
      <c r="B336" s="152"/>
      <c r="C336" s="62"/>
      <c r="D336" s="62"/>
      <c r="E336" s="41"/>
      <c r="F336" s="41"/>
      <c r="G336" s="41"/>
      <c r="H336" s="41"/>
      <c r="I336" s="41"/>
      <c r="J336" s="41"/>
      <c r="K336" s="41"/>
      <c r="L336" s="41"/>
      <c r="M336" s="41"/>
    </row>
    <row r="337" spans="1:13" ht="21" customHeight="1" x14ac:dyDescent="0.45">
      <c r="A337" s="41"/>
      <c r="B337" s="152"/>
      <c r="C337" s="62"/>
      <c r="D337" s="62"/>
      <c r="E337" s="41"/>
      <c r="F337" s="41"/>
      <c r="G337" s="41"/>
      <c r="H337" s="41"/>
      <c r="I337" s="41"/>
      <c r="J337" s="41"/>
      <c r="K337" s="41"/>
      <c r="L337" s="41"/>
      <c r="M337" s="41"/>
    </row>
    <row r="338" spans="1:13" ht="21" customHeight="1" x14ac:dyDescent="0.45">
      <c r="A338" s="41"/>
      <c r="B338" s="152"/>
      <c r="C338" s="62"/>
      <c r="D338" s="62"/>
      <c r="E338" s="41"/>
      <c r="F338" s="41"/>
      <c r="G338" s="41"/>
      <c r="H338" s="41"/>
      <c r="I338" s="41"/>
      <c r="J338" s="41"/>
      <c r="K338" s="41"/>
      <c r="L338" s="41"/>
      <c r="M338" s="41"/>
    </row>
    <row r="339" spans="1:13" ht="21" customHeight="1" x14ac:dyDescent="0.45">
      <c r="A339" s="41"/>
      <c r="B339" s="152"/>
      <c r="C339" s="62"/>
      <c r="D339" s="62"/>
      <c r="E339" s="41"/>
      <c r="F339" s="41"/>
      <c r="G339" s="41"/>
      <c r="H339" s="41"/>
      <c r="I339" s="41"/>
      <c r="J339" s="41"/>
      <c r="K339" s="41"/>
      <c r="L339" s="41"/>
      <c r="M339" s="41"/>
    </row>
    <row r="340" spans="1:13" ht="21" customHeight="1" x14ac:dyDescent="0.45">
      <c r="A340" s="41"/>
      <c r="B340" s="152"/>
      <c r="C340" s="62"/>
      <c r="D340" s="62"/>
      <c r="E340" s="41"/>
      <c r="F340" s="41"/>
      <c r="G340" s="41"/>
      <c r="H340" s="41"/>
      <c r="I340" s="41"/>
      <c r="J340" s="41"/>
      <c r="K340" s="41"/>
      <c r="L340" s="41"/>
      <c r="M340" s="41"/>
    </row>
    <row r="341" spans="1:13" ht="21" customHeight="1" x14ac:dyDescent="0.45">
      <c r="A341" s="41"/>
      <c r="B341" s="152"/>
      <c r="C341" s="62"/>
      <c r="D341" s="62"/>
      <c r="E341" s="41"/>
      <c r="F341" s="41"/>
      <c r="G341" s="41"/>
      <c r="H341" s="41"/>
      <c r="I341" s="41"/>
      <c r="J341" s="41"/>
      <c r="K341" s="41"/>
      <c r="L341" s="41"/>
      <c r="M341" s="41"/>
    </row>
    <row r="342" spans="1:13" ht="21" customHeight="1" x14ac:dyDescent="0.45">
      <c r="A342" s="41"/>
      <c r="B342" s="152"/>
      <c r="C342" s="62"/>
      <c r="D342" s="62"/>
      <c r="E342" s="41"/>
      <c r="F342" s="41"/>
      <c r="G342" s="41"/>
      <c r="H342" s="41"/>
      <c r="I342" s="41"/>
      <c r="J342" s="41"/>
      <c r="K342" s="41"/>
      <c r="L342" s="41"/>
      <c r="M342" s="41"/>
    </row>
    <row r="343" spans="1:13" ht="21" customHeight="1" x14ac:dyDescent="0.45">
      <c r="A343" s="41"/>
      <c r="B343" s="152"/>
      <c r="C343" s="62"/>
      <c r="D343" s="62"/>
      <c r="E343" s="41"/>
      <c r="F343" s="41"/>
      <c r="G343" s="41"/>
      <c r="H343" s="41"/>
      <c r="I343" s="41"/>
      <c r="J343" s="41"/>
      <c r="K343" s="41"/>
      <c r="L343" s="41"/>
      <c r="M343" s="41"/>
    </row>
    <row r="344" spans="1:13" ht="21" customHeight="1" x14ac:dyDescent="0.45">
      <c r="A344" s="41"/>
      <c r="B344" s="152"/>
      <c r="C344" s="62"/>
      <c r="D344" s="62"/>
      <c r="E344" s="41"/>
      <c r="F344" s="41"/>
      <c r="G344" s="41"/>
      <c r="H344" s="41"/>
      <c r="I344" s="41"/>
      <c r="J344" s="41"/>
      <c r="K344" s="41"/>
      <c r="L344" s="41"/>
      <c r="M344" s="41"/>
    </row>
    <row r="345" spans="1:13" ht="21" customHeight="1" x14ac:dyDescent="0.45">
      <c r="A345" s="41"/>
      <c r="B345" s="152"/>
      <c r="C345" s="62"/>
      <c r="D345" s="62"/>
      <c r="E345" s="41"/>
      <c r="F345" s="41"/>
      <c r="G345" s="41"/>
      <c r="H345" s="41"/>
      <c r="I345" s="41"/>
      <c r="J345" s="41"/>
      <c r="K345" s="41"/>
      <c r="L345" s="41"/>
      <c r="M345" s="41"/>
    </row>
    <row r="346" spans="1:13" ht="21" customHeight="1" x14ac:dyDescent="0.45">
      <c r="A346" s="41"/>
      <c r="B346" s="152"/>
      <c r="C346" s="62"/>
      <c r="D346" s="62"/>
      <c r="E346" s="41"/>
      <c r="F346" s="41"/>
      <c r="G346" s="41"/>
      <c r="H346" s="41"/>
      <c r="I346" s="41"/>
      <c r="J346" s="41"/>
      <c r="K346" s="41"/>
      <c r="L346" s="41"/>
      <c r="M346" s="41"/>
    </row>
    <row r="347" spans="1:13" ht="21" customHeight="1" x14ac:dyDescent="0.45">
      <c r="A347" s="41"/>
      <c r="B347" s="152"/>
      <c r="C347" s="62"/>
      <c r="D347" s="62"/>
      <c r="E347" s="41"/>
      <c r="F347" s="41"/>
      <c r="G347" s="41"/>
      <c r="H347" s="41"/>
      <c r="I347" s="41"/>
      <c r="J347" s="41"/>
      <c r="K347" s="41"/>
      <c r="L347" s="41"/>
      <c r="M347" s="41"/>
    </row>
    <row r="348" spans="1:13" ht="21" customHeight="1" x14ac:dyDescent="0.45">
      <c r="A348" s="41"/>
      <c r="B348" s="152"/>
      <c r="C348" s="62"/>
      <c r="D348" s="62"/>
      <c r="E348" s="41"/>
      <c r="F348" s="41"/>
      <c r="G348" s="41"/>
      <c r="H348" s="41"/>
      <c r="I348" s="41"/>
      <c r="J348" s="41"/>
      <c r="K348" s="41"/>
      <c r="L348" s="41"/>
      <c r="M348" s="41"/>
    </row>
    <row r="349" spans="1:13" ht="21" customHeight="1" x14ac:dyDescent="0.45">
      <c r="A349" s="41"/>
      <c r="B349" s="152"/>
      <c r="C349" s="62"/>
      <c r="D349" s="62"/>
      <c r="E349" s="41"/>
      <c r="F349" s="41"/>
      <c r="G349" s="41"/>
      <c r="H349" s="41"/>
      <c r="I349" s="41"/>
      <c r="J349" s="41"/>
      <c r="K349" s="41"/>
      <c r="L349" s="41"/>
      <c r="M349" s="41"/>
    </row>
    <row r="350" spans="1:13" ht="21" customHeight="1" x14ac:dyDescent="0.45">
      <c r="A350" s="41"/>
      <c r="B350" s="152"/>
      <c r="C350" s="62"/>
      <c r="D350" s="62"/>
      <c r="E350" s="41"/>
      <c r="F350" s="41"/>
      <c r="G350" s="41"/>
      <c r="H350" s="41"/>
      <c r="I350" s="41"/>
      <c r="J350" s="41"/>
      <c r="K350" s="41"/>
      <c r="L350" s="41"/>
      <c r="M350" s="41"/>
    </row>
    <row r="351" spans="1:13" ht="21" customHeight="1" x14ac:dyDescent="0.45">
      <c r="A351" s="41"/>
      <c r="B351" s="152"/>
      <c r="C351" s="62"/>
      <c r="D351" s="62"/>
      <c r="E351" s="41"/>
      <c r="F351" s="41"/>
      <c r="G351" s="41"/>
      <c r="H351" s="41"/>
      <c r="I351" s="41"/>
      <c r="J351" s="41"/>
      <c r="K351" s="41"/>
      <c r="L351" s="41"/>
      <c r="M351" s="41"/>
    </row>
    <row r="352" spans="1:13" ht="21" customHeight="1" x14ac:dyDescent="0.45">
      <c r="A352" s="41"/>
      <c r="B352" s="152"/>
      <c r="C352" s="62"/>
      <c r="D352" s="62"/>
      <c r="E352" s="41"/>
      <c r="F352" s="41"/>
      <c r="G352" s="41"/>
      <c r="H352" s="41"/>
      <c r="I352" s="41"/>
      <c r="J352" s="41"/>
      <c r="K352" s="41"/>
      <c r="L352" s="41"/>
      <c r="M352" s="41"/>
    </row>
    <row r="353" spans="1:13" ht="21" customHeight="1" x14ac:dyDescent="0.45">
      <c r="A353" s="41"/>
      <c r="B353" s="152"/>
      <c r="C353" s="62"/>
      <c r="D353" s="62"/>
      <c r="E353" s="41"/>
      <c r="F353" s="41"/>
      <c r="G353" s="41"/>
      <c r="H353" s="41"/>
      <c r="I353" s="41"/>
      <c r="J353" s="41"/>
      <c r="K353" s="41"/>
      <c r="L353" s="41"/>
      <c r="M353" s="41"/>
    </row>
    <row r="354" spans="1:13" ht="21" customHeight="1" x14ac:dyDescent="0.45">
      <c r="A354" s="41"/>
      <c r="B354" s="152"/>
      <c r="C354" s="62"/>
      <c r="D354" s="62"/>
      <c r="E354" s="41"/>
      <c r="F354" s="41"/>
      <c r="G354" s="41"/>
      <c r="H354" s="41"/>
      <c r="I354" s="41"/>
      <c r="J354" s="41"/>
      <c r="K354" s="41"/>
      <c r="L354" s="41"/>
      <c r="M354" s="41"/>
    </row>
    <row r="355" spans="1:13" ht="21" customHeight="1" x14ac:dyDescent="0.45">
      <c r="A355" s="41"/>
      <c r="B355" s="152"/>
      <c r="C355" s="62"/>
      <c r="D355" s="62"/>
      <c r="E355" s="41"/>
      <c r="F355" s="41"/>
      <c r="G355" s="41"/>
      <c r="H355" s="41"/>
      <c r="I355" s="41"/>
      <c r="J355" s="41"/>
      <c r="K355" s="41"/>
      <c r="L355" s="41"/>
      <c r="M355" s="41"/>
    </row>
    <row r="356" spans="1:13" ht="21" customHeight="1" x14ac:dyDescent="0.45">
      <c r="A356" s="41"/>
      <c r="B356" s="152"/>
      <c r="C356" s="62"/>
      <c r="D356" s="62"/>
      <c r="E356" s="41"/>
      <c r="F356" s="41"/>
      <c r="G356" s="41"/>
      <c r="H356" s="41"/>
      <c r="I356" s="41"/>
      <c r="J356" s="41"/>
      <c r="K356" s="41"/>
      <c r="L356" s="41"/>
      <c r="M356" s="41"/>
    </row>
    <row r="357" spans="1:13" ht="21" customHeight="1" x14ac:dyDescent="0.45">
      <c r="A357" s="41"/>
      <c r="B357" s="152"/>
      <c r="C357" s="62"/>
      <c r="D357" s="62"/>
      <c r="E357" s="41"/>
      <c r="F357" s="41"/>
      <c r="G357" s="41"/>
      <c r="H357" s="41"/>
      <c r="I357" s="41"/>
      <c r="J357" s="41"/>
      <c r="K357" s="41"/>
      <c r="L357" s="41"/>
      <c r="M357" s="41"/>
    </row>
    <row r="358" spans="1:13" ht="21" customHeight="1" x14ac:dyDescent="0.45">
      <c r="A358" s="41"/>
      <c r="B358" s="152"/>
      <c r="C358" s="62"/>
      <c r="D358" s="62"/>
      <c r="E358" s="41"/>
      <c r="F358" s="41"/>
      <c r="G358" s="41"/>
      <c r="H358" s="41"/>
      <c r="I358" s="41"/>
      <c r="J358" s="41"/>
      <c r="K358" s="41"/>
      <c r="L358" s="41"/>
      <c r="M358" s="41"/>
    </row>
    <row r="359" spans="1:13" ht="21" customHeight="1" x14ac:dyDescent="0.45">
      <c r="A359" s="41"/>
      <c r="B359" s="152"/>
      <c r="C359" s="62"/>
      <c r="D359" s="62"/>
      <c r="E359" s="41"/>
      <c r="F359" s="41"/>
      <c r="G359" s="41"/>
      <c r="H359" s="41"/>
      <c r="I359" s="41"/>
      <c r="J359" s="41"/>
      <c r="K359" s="41"/>
      <c r="L359" s="41"/>
      <c r="M359" s="41"/>
    </row>
    <row r="360" spans="1:13" ht="21" customHeight="1" x14ac:dyDescent="0.45">
      <c r="A360" s="41"/>
      <c r="B360" s="152"/>
      <c r="C360" s="62"/>
      <c r="D360" s="62"/>
      <c r="E360" s="41"/>
      <c r="F360" s="41"/>
      <c r="G360" s="41"/>
      <c r="H360" s="41"/>
      <c r="I360" s="41"/>
      <c r="J360" s="41"/>
      <c r="K360" s="41"/>
      <c r="L360" s="41"/>
      <c r="M360" s="41"/>
    </row>
    <row r="361" spans="1:13" ht="21" customHeight="1" x14ac:dyDescent="0.45">
      <c r="A361" s="41"/>
      <c r="B361" s="152"/>
      <c r="C361" s="62"/>
      <c r="D361" s="62"/>
      <c r="E361" s="41"/>
      <c r="F361" s="41"/>
      <c r="G361" s="41"/>
      <c r="H361" s="41"/>
      <c r="I361" s="41"/>
      <c r="J361" s="41"/>
      <c r="K361" s="41"/>
      <c r="L361" s="41"/>
      <c r="M361" s="41"/>
    </row>
    <row r="362" spans="1:13" ht="21" customHeight="1" x14ac:dyDescent="0.45">
      <c r="A362" s="41"/>
      <c r="B362" s="152"/>
      <c r="C362" s="62"/>
      <c r="D362" s="62"/>
      <c r="E362" s="41"/>
      <c r="F362" s="41"/>
      <c r="G362" s="41"/>
      <c r="H362" s="41"/>
      <c r="I362" s="41"/>
      <c r="J362" s="41"/>
      <c r="K362" s="41"/>
      <c r="L362" s="41"/>
      <c r="M362" s="41"/>
    </row>
    <row r="363" spans="1:13" ht="21" customHeight="1" x14ac:dyDescent="0.45">
      <c r="A363" s="41"/>
      <c r="B363" s="152"/>
      <c r="C363" s="62"/>
      <c r="D363" s="62"/>
      <c r="E363" s="41"/>
      <c r="F363" s="41"/>
      <c r="G363" s="41"/>
      <c r="H363" s="41"/>
      <c r="I363" s="41"/>
      <c r="J363" s="41"/>
      <c r="K363" s="41"/>
      <c r="L363" s="41"/>
      <c r="M363" s="41"/>
    </row>
    <row r="364" spans="1:13" ht="21" customHeight="1" x14ac:dyDescent="0.45">
      <c r="A364" s="41"/>
      <c r="B364" s="152"/>
      <c r="C364" s="62"/>
      <c r="D364" s="62"/>
      <c r="E364" s="41"/>
      <c r="F364" s="41"/>
      <c r="G364" s="41"/>
      <c r="H364" s="41"/>
      <c r="I364" s="41"/>
      <c r="J364" s="41"/>
      <c r="K364" s="41"/>
      <c r="L364" s="41"/>
      <c r="M364" s="41"/>
    </row>
    <row r="365" spans="1:13" ht="21" customHeight="1" x14ac:dyDescent="0.45">
      <c r="A365" s="41"/>
      <c r="B365" s="152"/>
      <c r="C365" s="62"/>
      <c r="D365" s="62"/>
      <c r="E365" s="41"/>
      <c r="F365" s="41"/>
      <c r="G365" s="41"/>
      <c r="H365" s="41"/>
      <c r="I365" s="41"/>
      <c r="J365" s="41"/>
      <c r="K365" s="41"/>
      <c r="L365" s="41"/>
      <c r="M365" s="41"/>
    </row>
    <row r="366" spans="1:13" ht="21" customHeight="1" x14ac:dyDescent="0.45">
      <c r="A366" s="41"/>
      <c r="B366" s="152"/>
      <c r="C366" s="62"/>
      <c r="D366" s="62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 ht="21" customHeight="1" x14ac:dyDescent="0.45">
      <c r="A367" s="41"/>
      <c r="B367" s="152"/>
      <c r="C367" s="62"/>
      <c r="D367" s="62"/>
      <c r="E367" s="41"/>
      <c r="F367" s="41"/>
      <c r="G367" s="41"/>
      <c r="H367" s="41"/>
      <c r="I367" s="41"/>
      <c r="J367" s="41"/>
      <c r="K367" s="41"/>
      <c r="L367" s="41"/>
      <c r="M367" s="41"/>
    </row>
    <row r="368" spans="1:13" ht="21" customHeight="1" x14ac:dyDescent="0.45">
      <c r="A368" s="41"/>
      <c r="B368" s="152"/>
      <c r="C368" s="62"/>
      <c r="D368" s="62"/>
      <c r="E368" s="41"/>
      <c r="F368" s="41"/>
      <c r="G368" s="41"/>
      <c r="H368" s="41"/>
      <c r="I368" s="41"/>
      <c r="J368" s="41"/>
      <c r="K368" s="41"/>
      <c r="L368" s="41"/>
      <c r="M368" s="41"/>
    </row>
    <row r="369" spans="1:13" ht="21" customHeight="1" x14ac:dyDescent="0.45">
      <c r="A369" s="41"/>
      <c r="B369" s="152"/>
      <c r="C369" s="62"/>
      <c r="D369" s="62"/>
      <c r="E369" s="41"/>
      <c r="F369" s="41"/>
      <c r="G369" s="41"/>
      <c r="H369" s="41"/>
      <c r="I369" s="41"/>
      <c r="J369" s="41"/>
      <c r="K369" s="41"/>
      <c r="L369" s="41"/>
      <c r="M369" s="41"/>
    </row>
    <row r="370" spans="1:13" ht="21" customHeight="1" x14ac:dyDescent="0.45">
      <c r="A370" s="41"/>
      <c r="B370" s="152"/>
      <c r="C370" s="62"/>
      <c r="D370" s="62"/>
      <c r="E370" s="41"/>
      <c r="F370" s="41"/>
      <c r="G370" s="41"/>
      <c r="H370" s="41"/>
      <c r="I370" s="41"/>
      <c r="J370" s="41"/>
      <c r="K370" s="41"/>
      <c r="L370" s="41"/>
      <c r="M370" s="41"/>
    </row>
    <row r="371" spans="1:13" ht="21" customHeight="1" x14ac:dyDescent="0.45">
      <c r="A371" s="41"/>
      <c r="B371" s="152"/>
      <c r="C371" s="62"/>
      <c r="D371" s="62"/>
      <c r="E371" s="41"/>
      <c r="F371" s="41"/>
      <c r="G371" s="41"/>
      <c r="H371" s="41"/>
      <c r="I371" s="41"/>
      <c r="J371" s="41"/>
      <c r="K371" s="41"/>
      <c r="L371" s="41"/>
      <c r="M371" s="41"/>
    </row>
    <row r="372" spans="1:13" ht="21" customHeight="1" x14ac:dyDescent="0.45">
      <c r="A372" s="41"/>
      <c r="B372" s="152"/>
      <c r="C372" s="62"/>
      <c r="D372" s="62"/>
      <c r="E372" s="41"/>
      <c r="F372" s="41"/>
      <c r="G372" s="41"/>
      <c r="H372" s="41"/>
      <c r="I372" s="41"/>
      <c r="J372" s="41"/>
      <c r="K372" s="41"/>
      <c r="L372" s="41"/>
      <c r="M372" s="41"/>
    </row>
    <row r="373" spans="1:13" ht="21" customHeight="1" x14ac:dyDescent="0.45">
      <c r="A373" s="41"/>
      <c r="B373" s="152"/>
      <c r="C373" s="62"/>
      <c r="D373" s="62"/>
      <c r="E373" s="41"/>
      <c r="F373" s="41"/>
      <c r="G373" s="41"/>
      <c r="H373" s="41"/>
      <c r="I373" s="41"/>
      <c r="J373" s="41"/>
      <c r="K373" s="41"/>
      <c r="L373" s="41"/>
      <c r="M373" s="41"/>
    </row>
    <row r="374" spans="1:13" ht="21" customHeight="1" x14ac:dyDescent="0.45">
      <c r="A374" s="41"/>
      <c r="B374" s="152"/>
      <c r="C374" s="62"/>
      <c r="D374" s="62"/>
      <c r="E374" s="41"/>
      <c r="F374" s="41"/>
      <c r="G374" s="41"/>
      <c r="H374" s="41"/>
      <c r="I374" s="41"/>
      <c r="J374" s="41"/>
      <c r="K374" s="41"/>
      <c r="L374" s="41"/>
      <c r="M374" s="41"/>
    </row>
    <row r="375" spans="1:13" ht="21" customHeight="1" x14ac:dyDescent="0.45">
      <c r="A375" s="41"/>
      <c r="B375" s="152"/>
      <c r="C375" s="62"/>
      <c r="D375" s="62"/>
      <c r="E375" s="41"/>
      <c r="F375" s="41"/>
      <c r="G375" s="41"/>
      <c r="H375" s="41"/>
      <c r="I375" s="41"/>
      <c r="J375" s="41"/>
      <c r="K375" s="41"/>
      <c r="L375" s="41"/>
      <c r="M375" s="41"/>
    </row>
    <row r="376" spans="1:13" ht="21" customHeight="1" x14ac:dyDescent="0.45">
      <c r="A376" s="41"/>
      <c r="B376" s="152"/>
      <c r="C376" s="62"/>
      <c r="D376" s="62"/>
      <c r="E376" s="41"/>
      <c r="F376" s="41"/>
      <c r="G376" s="41"/>
      <c r="H376" s="41"/>
      <c r="I376" s="41"/>
      <c r="J376" s="41"/>
      <c r="K376" s="41"/>
      <c r="L376" s="41"/>
      <c r="M376" s="41"/>
    </row>
    <row r="377" spans="1:13" ht="21" customHeight="1" x14ac:dyDescent="0.45">
      <c r="A377" s="41"/>
      <c r="B377" s="152"/>
      <c r="C377" s="62"/>
      <c r="D377" s="62"/>
      <c r="E377" s="41"/>
      <c r="F377" s="41"/>
      <c r="G377" s="41"/>
      <c r="H377" s="41"/>
      <c r="I377" s="41"/>
      <c r="J377" s="41"/>
      <c r="K377" s="41"/>
      <c r="L377" s="41"/>
      <c r="M377" s="41"/>
    </row>
    <row r="378" spans="1:13" ht="21" customHeight="1" x14ac:dyDescent="0.45">
      <c r="A378" s="41"/>
      <c r="B378" s="152"/>
      <c r="C378" s="62"/>
      <c r="D378" s="62"/>
      <c r="E378" s="41"/>
      <c r="F378" s="41"/>
      <c r="G378" s="41"/>
      <c r="H378" s="41"/>
      <c r="I378" s="41"/>
      <c r="J378" s="41"/>
      <c r="K378" s="41"/>
      <c r="L378" s="41"/>
      <c r="M378" s="41"/>
    </row>
    <row r="379" spans="1:13" ht="21" customHeight="1" x14ac:dyDescent="0.45">
      <c r="A379" s="41"/>
      <c r="B379" s="152"/>
      <c r="C379" s="62"/>
      <c r="D379" s="62"/>
      <c r="E379" s="41"/>
      <c r="F379" s="41"/>
      <c r="G379" s="41"/>
      <c r="H379" s="41"/>
      <c r="I379" s="41"/>
      <c r="J379" s="41"/>
      <c r="K379" s="41"/>
      <c r="L379" s="41"/>
      <c r="M379" s="41"/>
    </row>
    <row r="380" spans="1:13" ht="21" customHeight="1" x14ac:dyDescent="0.45">
      <c r="A380" s="41"/>
      <c r="B380" s="152"/>
      <c r="C380" s="62"/>
      <c r="D380" s="62"/>
      <c r="E380" s="41"/>
      <c r="F380" s="41"/>
      <c r="G380" s="41"/>
      <c r="H380" s="41"/>
      <c r="I380" s="41"/>
      <c r="J380" s="41"/>
      <c r="K380" s="41"/>
      <c r="L380" s="41"/>
      <c r="M380" s="41"/>
    </row>
    <row r="381" spans="1:13" ht="21" customHeight="1" x14ac:dyDescent="0.45">
      <c r="A381" s="41"/>
      <c r="B381" s="152"/>
      <c r="C381" s="62"/>
      <c r="D381" s="62"/>
      <c r="E381" s="41"/>
      <c r="F381" s="41"/>
      <c r="G381" s="41"/>
      <c r="H381" s="41"/>
      <c r="I381" s="41"/>
      <c r="J381" s="41"/>
      <c r="K381" s="41"/>
      <c r="L381" s="41"/>
      <c r="M381" s="41"/>
    </row>
    <row r="382" spans="1:13" ht="21" customHeight="1" x14ac:dyDescent="0.45">
      <c r="A382" s="41"/>
      <c r="B382" s="152"/>
      <c r="C382" s="62"/>
      <c r="D382" s="62"/>
      <c r="E382" s="41"/>
      <c r="F382" s="41"/>
      <c r="G382" s="41"/>
      <c r="H382" s="41"/>
      <c r="I382" s="41"/>
      <c r="J382" s="41"/>
      <c r="K382" s="41"/>
      <c r="L382" s="41"/>
      <c r="M382" s="41"/>
    </row>
    <row r="383" spans="1:13" ht="21" customHeight="1" x14ac:dyDescent="0.45">
      <c r="A383" s="41"/>
      <c r="B383" s="152"/>
      <c r="C383" s="62"/>
      <c r="D383" s="62"/>
      <c r="E383" s="41"/>
      <c r="F383" s="41"/>
      <c r="G383" s="41"/>
      <c r="H383" s="41"/>
      <c r="I383" s="41"/>
      <c r="J383" s="41"/>
      <c r="K383" s="41"/>
      <c r="L383" s="41"/>
      <c r="M383" s="41"/>
    </row>
    <row r="384" spans="1:13" ht="21" customHeight="1" x14ac:dyDescent="0.45">
      <c r="A384" s="41"/>
      <c r="B384" s="152"/>
      <c r="C384" s="62"/>
      <c r="D384" s="62"/>
      <c r="E384" s="41"/>
      <c r="F384" s="41"/>
      <c r="G384" s="41"/>
      <c r="H384" s="41"/>
      <c r="I384" s="41"/>
      <c r="J384" s="41"/>
      <c r="K384" s="41"/>
      <c r="L384" s="41"/>
      <c r="M384" s="41"/>
    </row>
    <row r="385" spans="1:13" ht="21" customHeight="1" x14ac:dyDescent="0.45">
      <c r="A385" s="41"/>
      <c r="B385" s="152"/>
      <c r="C385" s="62"/>
      <c r="D385" s="62"/>
      <c r="E385" s="41"/>
      <c r="F385" s="41"/>
      <c r="G385" s="41"/>
      <c r="H385" s="41"/>
      <c r="I385" s="41"/>
      <c r="J385" s="41"/>
      <c r="K385" s="41"/>
      <c r="L385" s="41"/>
      <c r="M385" s="41"/>
    </row>
    <row r="386" spans="1:13" ht="21" customHeight="1" x14ac:dyDescent="0.45">
      <c r="A386" s="41"/>
      <c r="B386" s="152"/>
      <c r="C386" s="62"/>
      <c r="D386" s="62"/>
      <c r="E386" s="41"/>
      <c r="F386" s="41"/>
      <c r="G386" s="41"/>
      <c r="H386" s="41"/>
      <c r="I386" s="41"/>
      <c r="J386" s="41"/>
      <c r="K386" s="41"/>
      <c r="L386" s="41"/>
      <c r="M386" s="41"/>
    </row>
    <row r="387" spans="1:13" ht="21" customHeight="1" x14ac:dyDescent="0.45">
      <c r="A387" s="41"/>
      <c r="B387" s="152"/>
      <c r="C387" s="62"/>
      <c r="D387" s="62"/>
      <c r="E387" s="41"/>
      <c r="F387" s="41"/>
      <c r="G387" s="41"/>
      <c r="H387" s="41"/>
      <c r="I387" s="41"/>
      <c r="J387" s="41"/>
      <c r="K387" s="41"/>
      <c r="L387" s="41"/>
      <c r="M387" s="41"/>
    </row>
    <row r="388" spans="1:13" ht="21" customHeight="1" x14ac:dyDescent="0.45">
      <c r="A388" s="41"/>
      <c r="B388" s="152"/>
      <c r="C388" s="62"/>
      <c r="D388" s="62"/>
      <c r="E388" s="41"/>
      <c r="F388" s="41"/>
      <c r="G388" s="41"/>
      <c r="H388" s="41"/>
      <c r="I388" s="41"/>
      <c r="J388" s="41"/>
      <c r="K388" s="41"/>
      <c r="L388" s="41"/>
      <c r="M388" s="41"/>
    </row>
    <row r="389" spans="1:13" ht="21" customHeight="1" x14ac:dyDescent="0.45">
      <c r="A389" s="41"/>
      <c r="B389" s="152"/>
      <c r="C389" s="62"/>
      <c r="D389" s="62"/>
      <c r="E389" s="41"/>
      <c r="F389" s="41"/>
      <c r="G389" s="41"/>
      <c r="H389" s="41"/>
      <c r="I389" s="41"/>
      <c r="J389" s="41"/>
      <c r="K389" s="41"/>
      <c r="L389" s="41"/>
      <c r="M389" s="41"/>
    </row>
    <row r="390" spans="1:13" ht="21" customHeight="1" x14ac:dyDescent="0.45">
      <c r="A390" s="41"/>
      <c r="B390" s="152"/>
      <c r="C390" s="62"/>
      <c r="D390" s="62"/>
      <c r="E390" s="41"/>
      <c r="F390" s="41"/>
      <c r="G390" s="41"/>
      <c r="H390" s="41"/>
      <c r="I390" s="41"/>
      <c r="J390" s="41"/>
      <c r="K390" s="41"/>
      <c r="L390" s="41"/>
      <c r="M390" s="41"/>
    </row>
    <row r="391" spans="1:13" ht="21" customHeight="1" x14ac:dyDescent="0.45">
      <c r="A391" s="41"/>
      <c r="B391" s="152"/>
      <c r="C391" s="62"/>
      <c r="D391" s="62"/>
      <c r="E391" s="41"/>
      <c r="F391" s="41"/>
      <c r="G391" s="41"/>
      <c r="H391" s="41"/>
      <c r="I391" s="41"/>
      <c r="J391" s="41"/>
      <c r="K391" s="41"/>
      <c r="L391" s="41"/>
      <c r="M391" s="41"/>
    </row>
    <row r="392" spans="1:13" ht="21" customHeight="1" x14ac:dyDescent="0.45">
      <c r="A392" s="41"/>
      <c r="B392" s="152"/>
      <c r="C392" s="62"/>
      <c r="D392" s="62"/>
      <c r="E392" s="41"/>
      <c r="F392" s="41"/>
      <c r="G392" s="41"/>
      <c r="H392" s="41"/>
      <c r="I392" s="41"/>
      <c r="J392" s="41"/>
      <c r="K392" s="41"/>
      <c r="L392" s="41"/>
      <c r="M392" s="41"/>
    </row>
    <row r="393" spans="1:13" ht="21" customHeight="1" x14ac:dyDescent="0.45">
      <c r="A393" s="41"/>
      <c r="B393" s="152"/>
      <c r="C393" s="62"/>
      <c r="D393" s="62"/>
      <c r="E393" s="41"/>
      <c r="F393" s="41"/>
      <c r="G393" s="41"/>
      <c r="H393" s="41"/>
      <c r="I393" s="41"/>
      <c r="J393" s="41"/>
      <c r="K393" s="41"/>
      <c r="L393" s="41"/>
      <c r="M393" s="41"/>
    </row>
    <row r="394" spans="1:13" ht="21" customHeight="1" x14ac:dyDescent="0.45">
      <c r="A394" s="41"/>
      <c r="B394" s="152"/>
      <c r="C394" s="62"/>
      <c r="D394" s="62"/>
      <c r="E394" s="41"/>
      <c r="F394" s="41"/>
      <c r="G394" s="41"/>
      <c r="H394" s="41"/>
      <c r="I394" s="41"/>
      <c r="J394" s="41"/>
      <c r="K394" s="41"/>
      <c r="L394" s="41"/>
      <c r="M394" s="41"/>
    </row>
    <row r="395" spans="1:13" ht="21" customHeight="1" x14ac:dyDescent="0.45">
      <c r="A395" s="41"/>
      <c r="B395" s="152"/>
      <c r="C395" s="62"/>
      <c r="D395" s="62"/>
      <c r="E395" s="41"/>
      <c r="F395" s="41"/>
      <c r="G395" s="41"/>
      <c r="H395" s="41"/>
      <c r="I395" s="41"/>
      <c r="J395" s="41"/>
      <c r="K395" s="41"/>
      <c r="L395" s="41"/>
      <c r="M395" s="41"/>
    </row>
    <row r="396" spans="1:13" ht="21" customHeight="1" x14ac:dyDescent="0.45">
      <c r="A396" s="41"/>
      <c r="B396" s="152"/>
      <c r="C396" s="62"/>
      <c r="D396" s="62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1" customHeight="1" x14ac:dyDescent="0.45">
      <c r="A397" s="41"/>
      <c r="B397" s="152"/>
      <c r="C397" s="62"/>
      <c r="D397" s="62"/>
      <c r="E397" s="41"/>
      <c r="F397" s="41"/>
      <c r="G397" s="41"/>
      <c r="H397" s="41"/>
      <c r="I397" s="41"/>
      <c r="J397" s="41"/>
      <c r="K397" s="41"/>
      <c r="L397" s="41"/>
      <c r="M397" s="41"/>
    </row>
    <row r="398" spans="1:13" ht="21" customHeight="1" x14ac:dyDescent="0.45">
      <c r="A398" s="41"/>
      <c r="B398" s="152"/>
      <c r="C398" s="62"/>
      <c r="D398" s="62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13" ht="21" customHeight="1" x14ac:dyDescent="0.45">
      <c r="A399" s="41"/>
      <c r="B399" s="152"/>
      <c r="C399" s="62"/>
      <c r="D399" s="62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 ht="21" customHeight="1" x14ac:dyDescent="0.45">
      <c r="A400" s="41"/>
      <c r="B400" s="152"/>
      <c r="C400" s="62"/>
      <c r="D400" s="62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ht="21" customHeight="1" x14ac:dyDescent="0.45">
      <c r="A401" s="41"/>
      <c r="B401" s="152"/>
      <c r="C401" s="62"/>
      <c r="D401" s="62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ht="21" customHeight="1" x14ac:dyDescent="0.45">
      <c r="A402" s="41"/>
      <c r="B402" s="152"/>
      <c r="C402" s="62"/>
      <c r="D402" s="62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ht="21" customHeight="1" x14ac:dyDescent="0.45">
      <c r="A403" s="41"/>
      <c r="B403" s="152"/>
      <c r="C403" s="62"/>
      <c r="D403" s="62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ht="21" customHeight="1" x14ac:dyDescent="0.45">
      <c r="A404" s="41"/>
      <c r="B404" s="152"/>
      <c r="C404" s="62"/>
      <c r="D404" s="62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ht="21" customHeight="1" x14ac:dyDescent="0.45">
      <c r="A405" s="41"/>
      <c r="B405" s="152"/>
      <c r="C405" s="62"/>
      <c r="D405" s="62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ht="21" customHeight="1" x14ac:dyDescent="0.45">
      <c r="A406" s="41"/>
      <c r="B406" s="152"/>
      <c r="C406" s="62"/>
      <c r="D406" s="62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ht="21" customHeight="1" x14ac:dyDescent="0.45">
      <c r="A407" s="41"/>
      <c r="B407" s="152"/>
      <c r="C407" s="62"/>
      <c r="D407" s="62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ht="21" customHeight="1" x14ac:dyDescent="0.45">
      <c r="A408" s="41"/>
      <c r="B408" s="152"/>
      <c r="C408" s="62"/>
      <c r="D408" s="62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ht="21" customHeight="1" x14ac:dyDescent="0.45">
      <c r="A409" s="41"/>
      <c r="B409" s="152"/>
      <c r="C409" s="62"/>
      <c r="D409" s="62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ht="21" customHeight="1" x14ac:dyDescent="0.45">
      <c r="A410" s="41"/>
      <c r="B410" s="152"/>
      <c r="C410" s="62"/>
      <c r="D410" s="62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ht="21" customHeight="1" x14ac:dyDescent="0.45">
      <c r="A411" s="41"/>
      <c r="B411" s="152"/>
      <c r="C411" s="62"/>
      <c r="D411" s="62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ht="21" customHeight="1" x14ac:dyDescent="0.45">
      <c r="A412" s="41"/>
      <c r="B412" s="152"/>
      <c r="C412" s="62"/>
      <c r="D412" s="62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ht="21" customHeight="1" x14ac:dyDescent="0.45">
      <c r="A413" s="41"/>
      <c r="B413" s="152"/>
      <c r="C413" s="62"/>
      <c r="D413" s="62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ht="21" customHeight="1" x14ac:dyDescent="0.45">
      <c r="A414" s="41"/>
      <c r="B414" s="152"/>
      <c r="C414" s="62"/>
      <c r="D414" s="62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ht="21" customHeight="1" x14ac:dyDescent="0.45">
      <c r="A415" s="41"/>
      <c r="B415" s="152"/>
      <c r="C415" s="62"/>
      <c r="D415" s="62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ht="21" customHeight="1" x14ac:dyDescent="0.45">
      <c r="A416" s="41"/>
      <c r="B416" s="152"/>
      <c r="C416" s="62"/>
      <c r="D416" s="62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ht="21" customHeight="1" x14ac:dyDescent="0.45">
      <c r="A417" s="41"/>
      <c r="B417" s="152"/>
      <c r="C417" s="62"/>
      <c r="D417" s="62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ht="21" customHeight="1" x14ac:dyDescent="0.45">
      <c r="A418" s="41"/>
      <c r="B418" s="152"/>
      <c r="C418" s="62"/>
      <c r="D418" s="62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ht="21" customHeight="1" x14ac:dyDescent="0.45">
      <c r="A419" s="41"/>
      <c r="B419" s="152"/>
      <c r="C419" s="62"/>
      <c r="D419" s="62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ht="21" customHeight="1" x14ac:dyDescent="0.45">
      <c r="A420" s="41"/>
      <c r="B420" s="152"/>
      <c r="C420" s="62"/>
      <c r="D420" s="62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ht="21" customHeight="1" x14ac:dyDescent="0.45">
      <c r="A421" s="41"/>
      <c r="B421" s="152"/>
      <c r="C421" s="62"/>
      <c r="D421" s="62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ht="21" customHeight="1" x14ac:dyDescent="0.45">
      <c r="A422" s="41"/>
      <c r="B422" s="152"/>
      <c r="C422" s="62"/>
      <c r="D422" s="62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ht="21" customHeight="1" x14ac:dyDescent="0.45">
      <c r="A423" s="41"/>
      <c r="B423" s="152"/>
      <c r="C423" s="62"/>
      <c r="D423" s="62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ht="21" customHeight="1" x14ac:dyDescent="0.45">
      <c r="A424" s="41"/>
      <c r="B424" s="152"/>
      <c r="C424" s="62"/>
      <c r="D424" s="62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ht="21" customHeight="1" x14ac:dyDescent="0.45">
      <c r="A425" s="41"/>
      <c r="B425" s="152"/>
      <c r="C425" s="62"/>
      <c r="D425" s="62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ht="21" customHeight="1" x14ac:dyDescent="0.45">
      <c r="A426" s="41"/>
      <c r="B426" s="152"/>
      <c r="C426" s="62"/>
      <c r="D426" s="62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ht="21" customHeight="1" x14ac:dyDescent="0.45">
      <c r="A427" s="41"/>
      <c r="B427" s="152"/>
      <c r="C427" s="62"/>
      <c r="D427" s="62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ht="21" customHeight="1" x14ac:dyDescent="0.45">
      <c r="A428" s="41"/>
      <c r="B428" s="152"/>
      <c r="C428" s="62"/>
      <c r="D428" s="62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ht="21" customHeight="1" x14ac:dyDescent="0.45">
      <c r="A429" s="41"/>
      <c r="B429" s="152"/>
      <c r="C429" s="62"/>
      <c r="D429" s="62"/>
      <c r="E429" s="41"/>
      <c r="F429" s="41"/>
      <c r="G429" s="41"/>
      <c r="H429" s="41"/>
      <c r="I429" s="41"/>
      <c r="J429" s="41"/>
      <c r="K429" s="41"/>
      <c r="L429" s="41"/>
      <c r="M429" s="41"/>
    </row>
    <row r="430" spans="1:13" ht="21" customHeight="1" x14ac:dyDescent="0.45">
      <c r="A430" s="41"/>
      <c r="B430" s="152"/>
      <c r="C430" s="62"/>
      <c r="D430" s="62"/>
      <c r="E430" s="41"/>
      <c r="F430" s="41"/>
      <c r="G430" s="41"/>
      <c r="H430" s="41"/>
      <c r="I430" s="41"/>
      <c r="J430" s="41"/>
      <c r="K430" s="41"/>
      <c r="L430" s="41"/>
      <c r="M430" s="41"/>
    </row>
    <row r="431" spans="1:13" ht="21" customHeight="1" x14ac:dyDescent="0.45">
      <c r="A431" s="41"/>
      <c r="B431" s="152"/>
      <c r="C431" s="62"/>
      <c r="D431" s="62"/>
      <c r="E431" s="41"/>
      <c r="F431" s="41"/>
      <c r="G431" s="41"/>
      <c r="H431" s="41"/>
      <c r="I431" s="41"/>
      <c r="J431" s="41"/>
      <c r="K431" s="41"/>
      <c r="L431" s="41"/>
      <c r="M431" s="41"/>
    </row>
    <row r="432" spans="1:13" ht="21" customHeight="1" x14ac:dyDescent="0.45">
      <c r="A432" s="41"/>
      <c r="B432" s="152"/>
      <c r="C432" s="62"/>
      <c r="D432" s="62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1:13" ht="21" customHeight="1" x14ac:dyDescent="0.45">
      <c r="A433" s="41"/>
      <c r="B433" s="152"/>
      <c r="C433" s="62"/>
      <c r="D433" s="62"/>
      <c r="E433" s="41"/>
      <c r="F433" s="41"/>
      <c r="G433" s="41"/>
      <c r="H433" s="41"/>
      <c r="I433" s="41"/>
      <c r="J433" s="41"/>
      <c r="K433" s="41"/>
      <c r="L433" s="41"/>
      <c r="M433" s="41"/>
    </row>
    <row r="434" spans="1:13" ht="21" customHeight="1" x14ac:dyDescent="0.45">
      <c r="A434" s="41"/>
      <c r="B434" s="152"/>
      <c r="C434" s="62"/>
      <c r="D434" s="62"/>
      <c r="E434" s="41"/>
      <c r="F434" s="41"/>
      <c r="G434" s="41"/>
      <c r="H434" s="41"/>
      <c r="I434" s="41"/>
      <c r="J434" s="41"/>
      <c r="K434" s="41"/>
      <c r="L434" s="41"/>
      <c r="M434" s="41"/>
    </row>
    <row r="435" spans="1:13" ht="21" customHeight="1" x14ac:dyDescent="0.45">
      <c r="A435" s="41"/>
      <c r="B435" s="152"/>
      <c r="C435" s="62"/>
      <c r="D435" s="62"/>
      <c r="E435" s="41"/>
      <c r="F435" s="41"/>
      <c r="G435" s="41"/>
      <c r="H435" s="41"/>
      <c r="I435" s="41"/>
      <c r="J435" s="41"/>
      <c r="K435" s="41"/>
      <c r="L435" s="41"/>
      <c r="M435" s="41"/>
    </row>
    <row r="436" spans="1:13" ht="21" customHeight="1" x14ac:dyDescent="0.45">
      <c r="A436" s="41"/>
      <c r="B436" s="152"/>
      <c r="C436" s="62"/>
      <c r="D436" s="62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1" customHeight="1" x14ac:dyDescent="0.45">
      <c r="A437" s="41"/>
      <c r="B437" s="152"/>
      <c r="C437" s="62"/>
      <c r="D437" s="62"/>
      <c r="E437" s="41"/>
      <c r="F437" s="41"/>
      <c r="G437" s="41"/>
      <c r="H437" s="41"/>
      <c r="I437" s="41"/>
      <c r="J437" s="41"/>
      <c r="K437" s="41"/>
      <c r="L437" s="41"/>
      <c r="M437" s="41"/>
    </row>
    <row r="438" spans="1:13" ht="21" customHeight="1" x14ac:dyDescent="0.45">
      <c r="A438" s="41"/>
      <c r="B438" s="152"/>
      <c r="C438" s="62"/>
      <c r="D438" s="62"/>
      <c r="E438" s="41"/>
      <c r="F438" s="41"/>
      <c r="G438" s="41"/>
      <c r="H438" s="41"/>
      <c r="I438" s="41"/>
      <c r="J438" s="41"/>
      <c r="K438" s="41"/>
      <c r="L438" s="41"/>
      <c r="M438" s="41"/>
    </row>
    <row r="439" spans="1:13" ht="21" customHeight="1" x14ac:dyDescent="0.45">
      <c r="A439" s="41"/>
      <c r="B439" s="152"/>
      <c r="C439" s="62"/>
      <c r="D439" s="62"/>
      <c r="E439" s="41"/>
      <c r="F439" s="41"/>
      <c r="G439" s="41"/>
      <c r="H439" s="41"/>
      <c r="I439" s="41"/>
      <c r="J439" s="41"/>
      <c r="K439" s="41"/>
      <c r="L439" s="41"/>
      <c r="M439" s="41"/>
    </row>
    <row r="440" spans="1:13" ht="21" customHeight="1" x14ac:dyDescent="0.45">
      <c r="A440" s="41"/>
      <c r="B440" s="152"/>
      <c r="C440" s="62"/>
      <c r="D440" s="62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13" ht="21" customHeight="1" x14ac:dyDescent="0.45">
      <c r="A441" s="41"/>
      <c r="B441" s="152"/>
      <c r="C441" s="62"/>
      <c r="D441" s="62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13" ht="21" customHeight="1" x14ac:dyDescent="0.45">
      <c r="A442" s="41"/>
      <c r="B442" s="152"/>
      <c r="C442" s="62"/>
      <c r="D442" s="62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13" ht="21" customHeight="1" x14ac:dyDescent="0.45">
      <c r="A443" s="41"/>
      <c r="B443" s="152"/>
      <c r="C443" s="62"/>
      <c r="D443" s="62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13" ht="21" customHeight="1" x14ac:dyDescent="0.45">
      <c r="A444" s="41"/>
      <c r="B444" s="152"/>
      <c r="C444" s="62"/>
      <c r="D444" s="62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13" ht="21" customHeight="1" x14ac:dyDescent="0.45">
      <c r="A445" s="41"/>
      <c r="B445" s="152"/>
      <c r="C445" s="62"/>
      <c r="D445" s="62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13" ht="21" customHeight="1" x14ac:dyDescent="0.45">
      <c r="A446" s="41"/>
      <c r="B446" s="152"/>
      <c r="C446" s="62"/>
      <c r="D446" s="62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13" ht="21" customHeight="1" x14ac:dyDescent="0.45">
      <c r="A447" s="41"/>
      <c r="B447" s="152"/>
      <c r="C447" s="62"/>
      <c r="D447" s="62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13" ht="21" customHeight="1" x14ac:dyDescent="0.45">
      <c r="A448" s="41"/>
      <c r="B448" s="152"/>
      <c r="C448" s="62"/>
      <c r="D448" s="62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ht="21" customHeight="1" x14ac:dyDescent="0.45">
      <c r="A449" s="41"/>
      <c r="B449" s="152"/>
      <c r="C449" s="62"/>
      <c r="D449" s="62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ht="21" customHeight="1" x14ac:dyDescent="0.45">
      <c r="A450" s="41"/>
      <c r="B450" s="152"/>
      <c r="C450" s="62"/>
      <c r="D450" s="62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ht="21" customHeight="1" x14ac:dyDescent="0.45">
      <c r="A451" s="41"/>
      <c r="B451" s="152"/>
      <c r="C451" s="62"/>
      <c r="D451" s="62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ht="21" customHeight="1" x14ac:dyDescent="0.45">
      <c r="A452" s="41"/>
      <c r="B452" s="152"/>
      <c r="C452" s="62"/>
      <c r="D452" s="62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ht="21" customHeight="1" x14ac:dyDescent="0.45">
      <c r="A453" s="41"/>
      <c r="B453" s="152"/>
      <c r="C453" s="62"/>
      <c r="D453" s="62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ht="21" customHeight="1" x14ac:dyDescent="0.45">
      <c r="A454" s="41"/>
      <c r="B454" s="152"/>
      <c r="C454" s="62"/>
      <c r="D454" s="62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ht="21" customHeight="1" x14ac:dyDescent="0.45">
      <c r="A455" s="41"/>
      <c r="B455" s="152"/>
      <c r="C455" s="62"/>
      <c r="D455" s="62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ht="21" customHeight="1" x14ac:dyDescent="0.45">
      <c r="A456" s="41"/>
      <c r="B456" s="152"/>
      <c r="C456" s="62"/>
      <c r="D456" s="62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ht="21" customHeight="1" x14ac:dyDescent="0.45">
      <c r="A457" s="41"/>
      <c r="B457" s="152"/>
      <c r="C457" s="62"/>
      <c r="D457" s="62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ht="21" customHeight="1" x14ac:dyDescent="0.45">
      <c r="A458" s="41"/>
      <c r="B458" s="152"/>
      <c r="C458" s="62"/>
      <c r="D458" s="62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ht="21" customHeight="1" x14ac:dyDescent="0.45">
      <c r="A459" s="41"/>
      <c r="B459" s="152"/>
      <c r="C459" s="62"/>
      <c r="D459" s="62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ht="21" customHeight="1" x14ac:dyDescent="0.45">
      <c r="A460" s="41"/>
      <c r="B460" s="152"/>
      <c r="C460" s="62"/>
      <c r="D460" s="62"/>
      <c r="E460" s="41"/>
      <c r="F460" s="41"/>
      <c r="G460" s="41"/>
      <c r="H460" s="41"/>
      <c r="I460" s="41"/>
      <c r="J460" s="41"/>
      <c r="K460" s="41"/>
      <c r="L460" s="41"/>
      <c r="M460" s="41"/>
    </row>
    <row r="461" spans="1:13" ht="21" customHeight="1" x14ac:dyDescent="0.45">
      <c r="A461" s="41"/>
      <c r="B461" s="152"/>
      <c r="C461" s="62"/>
      <c r="D461" s="62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1:13" ht="21" customHeight="1" x14ac:dyDescent="0.45">
      <c r="A462" s="41"/>
      <c r="B462" s="152"/>
      <c r="C462" s="62"/>
      <c r="D462" s="62"/>
      <c r="E462" s="41"/>
      <c r="F462" s="41"/>
      <c r="G462" s="41"/>
      <c r="H462" s="41"/>
      <c r="I462" s="41"/>
      <c r="J462" s="41"/>
      <c r="K462" s="41"/>
      <c r="L462" s="41"/>
      <c r="M462" s="41"/>
    </row>
    <row r="463" spans="1:13" ht="21" customHeight="1" x14ac:dyDescent="0.45">
      <c r="A463" s="41"/>
      <c r="B463" s="152"/>
      <c r="C463" s="62"/>
      <c r="D463" s="62"/>
      <c r="E463" s="41"/>
      <c r="F463" s="41"/>
      <c r="G463" s="41"/>
      <c r="H463" s="41"/>
      <c r="I463" s="41"/>
      <c r="J463" s="41"/>
      <c r="K463" s="41"/>
      <c r="L463" s="41"/>
      <c r="M463" s="41"/>
    </row>
    <row r="464" spans="1:13" ht="21" customHeight="1" x14ac:dyDescent="0.45">
      <c r="A464" s="41"/>
      <c r="B464" s="152"/>
      <c r="C464" s="62"/>
      <c r="D464" s="62"/>
      <c r="E464" s="41"/>
      <c r="F464" s="41"/>
      <c r="G464" s="41"/>
      <c r="H464" s="41"/>
      <c r="I464" s="41"/>
      <c r="J464" s="41"/>
      <c r="K464" s="41"/>
      <c r="L464" s="41"/>
      <c r="M464" s="41"/>
    </row>
    <row r="465" spans="1:13" ht="21" customHeight="1" x14ac:dyDescent="0.45">
      <c r="A465" s="41"/>
      <c r="B465" s="152"/>
      <c r="C465" s="62"/>
      <c r="D465" s="62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3" ht="21" customHeight="1" x14ac:dyDescent="0.45">
      <c r="A466" s="41"/>
      <c r="B466" s="152"/>
      <c r="C466" s="62"/>
      <c r="D466" s="62"/>
      <c r="E466" s="41"/>
      <c r="F466" s="41"/>
      <c r="G466" s="41"/>
      <c r="H466" s="41"/>
      <c r="I466" s="41"/>
      <c r="J466" s="41"/>
      <c r="K466" s="41"/>
      <c r="L466" s="41"/>
      <c r="M466" s="41"/>
    </row>
    <row r="467" spans="1:13" ht="21" customHeight="1" x14ac:dyDescent="0.45">
      <c r="A467" s="41"/>
      <c r="B467" s="152"/>
      <c r="C467" s="62"/>
      <c r="D467" s="62"/>
      <c r="E467" s="41"/>
      <c r="F467" s="41"/>
      <c r="G467" s="41"/>
      <c r="H467" s="41"/>
      <c r="I467" s="41"/>
      <c r="J467" s="41"/>
      <c r="K467" s="41"/>
      <c r="L467" s="41"/>
      <c r="M467" s="41"/>
    </row>
    <row r="468" spans="1:13" ht="21" customHeight="1" x14ac:dyDescent="0.45">
      <c r="A468" s="41"/>
      <c r="B468" s="152"/>
      <c r="C468" s="62"/>
      <c r="D468" s="62"/>
      <c r="E468" s="41"/>
      <c r="F468" s="41"/>
      <c r="G468" s="41"/>
      <c r="H468" s="41"/>
      <c r="I468" s="41"/>
      <c r="J468" s="41"/>
      <c r="K468" s="41"/>
      <c r="L468" s="41"/>
      <c r="M468" s="41"/>
    </row>
    <row r="469" spans="1:13" ht="21" customHeight="1" x14ac:dyDescent="0.45">
      <c r="A469" s="41"/>
      <c r="B469" s="152"/>
      <c r="C469" s="62"/>
      <c r="D469" s="62"/>
      <c r="E469" s="41"/>
      <c r="F469" s="41"/>
      <c r="G469" s="41"/>
      <c r="H469" s="41"/>
      <c r="I469" s="41"/>
      <c r="J469" s="41"/>
      <c r="K469" s="41"/>
      <c r="L469" s="41"/>
      <c r="M469" s="41"/>
    </row>
    <row r="470" spans="1:13" ht="21" customHeight="1" x14ac:dyDescent="0.45">
      <c r="A470" s="41"/>
      <c r="B470" s="152"/>
      <c r="C470" s="62"/>
      <c r="D470" s="62"/>
      <c r="E470" s="41"/>
      <c r="F470" s="41"/>
      <c r="G470" s="41"/>
      <c r="H470" s="41"/>
      <c r="I470" s="41"/>
      <c r="J470" s="41"/>
      <c r="K470" s="41"/>
      <c r="L470" s="41"/>
      <c r="M470" s="41"/>
    </row>
    <row r="471" spans="1:13" ht="21" customHeight="1" x14ac:dyDescent="0.45">
      <c r="A471" s="41"/>
      <c r="B471" s="152"/>
      <c r="C471" s="62"/>
      <c r="D471" s="62"/>
      <c r="E471" s="41"/>
      <c r="F471" s="41"/>
      <c r="G471" s="41"/>
      <c r="H471" s="41"/>
      <c r="I471" s="41"/>
      <c r="J471" s="41"/>
      <c r="K471" s="41"/>
      <c r="L471" s="41"/>
      <c r="M471" s="41"/>
    </row>
    <row r="472" spans="1:13" ht="21" customHeight="1" x14ac:dyDescent="0.45">
      <c r="A472" s="41"/>
      <c r="B472" s="152"/>
      <c r="C472" s="62"/>
      <c r="D472" s="62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3" ht="21" customHeight="1" x14ac:dyDescent="0.45">
      <c r="A473" s="41"/>
      <c r="B473" s="152"/>
      <c r="C473" s="62"/>
      <c r="D473" s="62"/>
      <c r="E473" s="41"/>
      <c r="F473" s="41"/>
      <c r="G473" s="41"/>
      <c r="H473" s="41"/>
      <c r="I473" s="41"/>
      <c r="J473" s="41"/>
      <c r="K473" s="41"/>
      <c r="L473" s="41"/>
      <c r="M473" s="41"/>
    </row>
    <row r="474" spans="1:13" ht="21" customHeight="1" x14ac:dyDescent="0.45">
      <c r="A474" s="41"/>
      <c r="B474" s="152"/>
      <c r="C474" s="62"/>
      <c r="D474" s="62"/>
      <c r="E474" s="41"/>
      <c r="F474" s="41"/>
      <c r="G474" s="41"/>
      <c r="H474" s="41"/>
      <c r="I474" s="41"/>
      <c r="J474" s="41"/>
      <c r="K474" s="41"/>
      <c r="L474" s="41"/>
      <c r="M474" s="41"/>
    </row>
    <row r="475" spans="1:13" ht="21" customHeight="1" x14ac:dyDescent="0.45">
      <c r="A475" s="41"/>
      <c r="B475" s="152"/>
      <c r="C475" s="62"/>
      <c r="D475" s="62"/>
      <c r="E475" s="41"/>
      <c r="F475" s="41"/>
      <c r="G475" s="41"/>
      <c r="H475" s="41"/>
      <c r="I475" s="41"/>
      <c r="J475" s="41"/>
      <c r="K475" s="41"/>
      <c r="L475" s="41"/>
      <c r="M475" s="41"/>
    </row>
    <row r="476" spans="1:13" ht="21" customHeight="1" x14ac:dyDescent="0.45">
      <c r="A476" s="41"/>
      <c r="B476" s="152"/>
      <c r="C476" s="62"/>
      <c r="D476" s="62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1" customHeight="1" x14ac:dyDescent="0.45">
      <c r="A477" s="41"/>
      <c r="B477" s="152"/>
      <c r="C477" s="62"/>
      <c r="D477" s="62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1" customHeight="1" x14ac:dyDescent="0.45">
      <c r="A478" s="41"/>
      <c r="B478" s="152"/>
      <c r="C478" s="62"/>
      <c r="D478" s="62"/>
      <c r="E478" s="41"/>
      <c r="F478" s="41"/>
      <c r="G478" s="41"/>
      <c r="H478" s="41"/>
      <c r="I478" s="41"/>
      <c r="J478" s="41"/>
      <c r="K478" s="41"/>
      <c r="L478" s="41"/>
      <c r="M478" s="41"/>
    </row>
    <row r="479" spans="1:13" ht="21" customHeight="1" x14ac:dyDescent="0.45">
      <c r="A479" s="41"/>
      <c r="B479" s="152"/>
      <c r="C479" s="62"/>
      <c r="D479" s="62"/>
      <c r="E479" s="41"/>
      <c r="F479" s="41"/>
      <c r="G479" s="41"/>
      <c r="H479" s="41"/>
      <c r="I479" s="41"/>
      <c r="J479" s="41"/>
      <c r="K479" s="41"/>
      <c r="L479" s="41"/>
      <c r="M479" s="41"/>
    </row>
    <row r="480" spans="1:13" ht="21" customHeight="1" x14ac:dyDescent="0.45">
      <c r="A480" s="41"/>
      <c r="B480" s="152"/>
      <c r="C480" s="62"/>
      <c r="D480" s="62"/>
      <c r="E480" s="41"/>
      <c r="F480" s="41"/>
      <c r="G480" s="41"/>
      <c r="H480" s="41"/>
      <c r="I480" s="41"/>
      <c r="J480" s="41"/>
      <c r="K480" s="41"/>
      <c r="L480" s="41"/>
      <c r="M480" s="41"/>
    </row>
    <row r="481" spans="1:13" ht="21" customHeight="1" x14ac:dyDescent="0.45">
      <c r="A481" s="41"/>
      <c r="B481" s="152"/>
      <c r="C481" s="62"/>
      <c r="D481" s="62"/>
      <c r="E481" s="41"/>
      <c r="F481" s="41"/>
      <c r="G481" s="41"/>
      <c r="H481" s="41"/>
      <c r="I481" s="41"/>
      <c r="J481" s="41"/>
      <c r="K481" s="41"/>
      <c r="L481" s="41"/>
      <c r="M481" s="41"/>
    </row>
    <row r="482" spans="1:13" ht="21" customHeight="1" x14ac:dyDescent="0.45">
      <c r="A482" s="41"/>
      <c r="B482" s="152"/>
      <c r="C482" s="62"/>
      <c r="D482" s="62"/>
      <c r="E482" s="41"/>
      <c r="F482" s="41"/>
      <c r="G482" s="41"/>
      <c r="H482" s="41"/>
      <c r="I482" s="41"/>
      <c r="J482" s="41"/>
      <c r="K482" s="41"/>
      <c r="L482" s="41"/>
      <c r="M482" s="41"/>
    </row>
    <row r="483" spans="1:13" ht="21" customHeight="1" x14ac:dyDescent="0.45">
      <c r="A483" s="41"/>
      <c r="B483" s="152"/>
      <c r="C483" s="62"/>
      <c r="D483" s="62"/>
      <c r="E483" s="41"/>
      <c r="F483" s="41"/>
      <c r="G483" s="41"/>
      <c r="H483" s="41"/>
      <c r="I483" s="41"/>
      <c r="J483" s="41"/>
      <c r="K483" s="41"/>
      <c r="L483" s="41"/>
      <c r="M483" s="41"/>
    </row>
    <row r="484" spans="1:13" ht="21" customHeight="1" x14ac:dyDescent="0.45">
      <c r="A484" s="41"/>
      <c r="B484" s="152"/>
      <c r="C484" s="62"/>
      <c r="D484" s="62"/>
      <c r="E484" s="41"/>
      <c r="F484" s="41"/>
      <c r="G484" s="41"/>
      <c r="H484" s="41"/>
      <c r="I484" s="41"/>
      <c r="J484" s="41"/>
      <c r="K484" s="41"/>
      <c r="L484" s="41"/>
      <c r="M484" s="41"/>
    </row>
    <row r="485" spans="1:13" ht="21" customHeight="1" x14ac:dyDescent="0.45">
      <c r="A485" s="41"/>
      <c r="B485" s="152"/>
      <c r="C485" s="62"/>
      <c r="D485" s="62"/>
      <c r="E485" s="41"/>
      <c r="F485" s="41"/>
      <c r="G485" s="41"/>
      <c r="H485" s="41"/>
      <c r="I485" s="41"/>
      <c r="J485" s="41"/>
      <c r="K485" s="41"/>
      <c r="L485" s="41"/>
      <c r="M485" s="41"/>
    </row>
    <row r="486" spans="1:13" ht="21" customHeight="1" x14ac:dyDescent="0.45">
      <c r="A486" s="41"/>
      <c r="B486" s="152"/>
      <c r="C486" s="62"/>
      <c r="D486" s="62"/>
      <c r="E486" s="41"/>
      <c r="F486" s="41"/>
      <c r="G486" s="41"/>
      <c r="H486" s="41"/>
      <c r="I486" s="41"/>
      <c r="J486" s="41"/>
      <c r="K486" s="41"/>
      <c r="L486" s="41"/>
      <c r="M486" s="41"/>
    </row>
    <row r="487" spans="1:13" ht="21" customHeight="1" x14ac:dyDescent="0.45">
      <c r="A487" s="41"/>
      <c r="B487" s="152"/>
      <c r="C487" s="62"/>
      <c r="D487" s="62"/>
      <c r="E487" s="41"/>
      <c r="F487" s="41"/>
      <c r="G487" s="41"/>
      <c r="H487" s="41"/>
      <c r="I487" s="41"/>
      <c r="J487" s="41"/>
      <c r="K487" s="41"/>
      <c r="L487" s="41"/>
      <c r="M487" s="41"/>
    </row>
    <row r="488" spans="1:13" ht="21" customHeight="1" x14ac:dyDescent="0.45">
      <c r="A488" s="41"/>
      <c r="B488" s="152"/>
      <c r="C488" s="62"/>
      <c r="D488" s="62"/>
      <c r="E488" s="41"/>
      <c r="F488" s="41"/>
      <c r="G488" s="41"/>
      <c r="H488" s="41"/>
      <c r="I488" s="41"/>
      <c r="J488" s="41"/>
      <c r="K488" s="41"/>
      <c r="L488" s="41"/>
      <c r="M488" s="41"/>
    </row>
    <row r="489" spans="1:13" ht="21" customHeight="1" x14ac:dyDescent="0.45">
      <c r="A489" s="41"/>
      <c r="B489" s="152"/>
      <c r="C489" s="62"/>
      <c r="D489" s="62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13" ht="21" customHeight="1" x14ac:dyDescent="0.45">
      <c r="A490" s="41"/>
      <c r="B490" s="152"/>
      <c r="C490" s="62"/>
      <c r="D490" s="62"/>
      <c r="E490" s="41"/>
      <c r="F490" s="41"/>
      <c r="G490" s="41"/>
      <c r="H490" s="41"/>
      <c r="I490" s="41"/>
      <c r="J490" s="41"/>
      <c r="K490" s="41"/>
      <c r="L490" s="41"/>
      <c r="M490" s="41"/>
    </row>
    <row r="491" spans="1:13" ht="21" customHeight="1" x14ac:dyDescent="0.45">
      <c r="A491" s="41"/>
      <c r="B491" s="152"/>
      <c r="C491" s="62"/>
      <c r="D491" s="62"/>
      <c r="E491" s="41"/>
      <c r="F491" s="41"/>
      <c r="G491" s="41"/>
      <c r="H491" s="41"/>
      <c r="I491" s="41"/>
      <c r="J491" s="41"/>
      <c r="K491" s="41"/>
      <c r="L491" s="41"/>
      <c r="M491" s="41"/>
    </row>
    <row r="492" spans="1:13" ht="21" customHeight="1" x14ac:dyDescent="0.45">
      <c r="A492" s="41"/>
      <c r="B492" s="152"/>
      <c r="C492" s="62"/>
      <c r="D492" s="62"/>
      <c r="E492" s="41"/>
      <c r="F492" s="41"/>
      <c r="G492" s="41"/>
      <c r="H492" s="41"/>
      <c r="I492" s="41"/>
      <c r="J492" s="41"/>
      <c r="K492" s="41"/>
      <c r="L492" s="41"/>
      <c r="M492" s="41"/>
    </row>
    <row r="493" spans="1:13" ht="21" customHeight="1" x14ac:dyDescent="0.45">
      <c r="A493" s="41"/>
      <c r="B493" s="152"/>
      <c r="C493" s="62"/>
      <c r="D493" s="62"/>
      <c r="E493" s="41"/>
      <c r="F493" s="41"/>
      <c r="G493" s="41"/>
      <c r="H493" s="41"/>
      <c r="I493" s="41"/>
      <c r="J493" s="41"/>
      <c r="K493" s="41"/>
      <c r="L493" s="41"/>
      <c r="M493" s="41"/>
    </row>
    <row r="494" spans="1:13" ht="21" customHeight="1" x14ac:dyDescent="0.45">
      <c r="A494" s="41"/>
      <c r="B494" s="152"/>
      <c r="C494" s="62"/>
      <c r="D494" s="62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13" ht="21" customHeight="1" x14ac:dyDescent="0.45">
      <c r="A495" s="41"/>
      <c r="B495" s="152"/>
      <c r="C495" s="62"/>
      <c r="D495" s="62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1:13" ht="21" customHeight="1" x14ac:dyDescent="0.45">
      <c r="A496" s="41"/>
      <c r="B496" s="152"/>
      <c r="C496" s="62"/>
      <c r="D496" s="62"/>
      <c r="E496" s="41"/>
      <c r="F496" s="41"/>
      <c r="G496" s="41"/>
      <c r="H496" s="41"/>
      <c r="I496" s="41"/>
      <c r="J496" s="41"/>
      <c r="K496" s="41"/>
      <c r="L496" s="41"/>
      <c r="M496" s="41"/>
    </row>
    <row r="497" spans="1:13" ht="21" customHeight="1" x14ac:dyDescent="0.45">
      <c r="A497" s="41"/>
      <c r="B497" s="152"/>
      <c r="C497" s="62"/>
      <c r="D497" s="62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1" customHeight="1" x14ac:dyDescent="0.45">
      <c r="A498" s="41"/>
      <c r="B498" s="152"/>
      <c r="C498" s="62"/>
      <c r="D498" s="62"/>
      <c r="E498" s="41"/>
      <c r="F498" s="41"/>
      <c r="G498" s="41"/>
      <c r="H498" s="41"/>
      <c r="I498" s="41"/>
      <c r="J498" s="41"/>
      <c r="K498" s="41"/>
      <c r="L498" s="41"/>
      <c r="M498" s="41"/>
    </row>
    <row r="499" spans="1:13" ht="21" customHeight="1" x14ac:dyDescent="0.45">
      <c r="A499" s="41"/>
      <c r="B499" s="152"/>
      <c r="C499" s="62"/>
      <c r="D499" s="62"/>
      <c r="E499" s="41"/>
      <c r="F499" s="41"/>
      <c r="G499" s="41"/>
      <c r="H499" s="41"/>
      <c r="I499" s="41"/>
      <c r="J499" s="41"/>
      <c r="K499" s="41"/>
      <c r="L499" s="41"/>
      <c r="M499" s="41"/>
    </row>
    <row r="500" spans="1:13" ht="21" customHeight="1" x14ac:dyDescent="0.45">
      <c r="A500" s="41"/>
      <c r="B500" s="152"/>
      <c r="C500" s="62"/>
      <c r="D500" s="62"/>
      <c r="E500" s="41"/>
      <c r="F500" s="41"/>
      <c r="G500" s="41"/>
      <c r="H500" s="41"/>
      <c r="I500" s="41"/>
      <c r="J500" s="41"/>
      <c r="K500" s="41"/>
      <c r="L500" s="41"/>
      <c r="M500" s="41"/>
    </row>
  </sheetData>
  <mergeCells count="38">
    <mergeCell ref="I17:J17"/>
    <mergeCell ref="I18:J18"/>
    <mergeCell ref="I10:J10"/>
    <mergeCell ref="I11:J11"/>
    <mergeCell ref="I12:J12"/>
    <mergeCell ref="I13:J13"/>
    <mergeCell ref="I14:J14"/>
    <mergeCell ref="I16:J16"/>
    <mergeCell ref="I19:J19"/>
    <mergeCell ref="I20:J20"/>
    <mergeCell ref="I4:J4"/>
    <mergeCell ref="I5:J5"/>
    <mergeCell ref="E4:F4"/>
    <mergeCell ref="E5:F5"/>
    <mergeCell ref="E6:F6"/>
    <mergeCell ref="I6:J6"/>
    <mergeCell ref="E7:F7"/>
    <mergeCell ref="I7:J7"/>
    <mergeCell ref="E8:F8"/>
    <mergeCell ref="I8:J8"/>
    <mergeCell ref="I9:J9"/>
    <mergeCell ref="E15:F15"/>
    <mergeCell ref="E16:F16"/>
    <mergeCell ref="I15:J15"/>
    <mergeCell ref="A1:J1"/>
    <mergeCell ref="E2:F2"/>
    <mergeCell ref="I2:J2"/>
    <mergeCell ref="E3:F3"/>
    <mergeCell ref="I3:J3"/>
    <mergeCell ref="E19:F19"/>
    <mergeCell ref="E17:F17"/>
    <mergeCell ref="E18:F18"/>
    <mergeCell ref="E9:F9"/>
    <mergeCell ref="E10:F10"/>
    <mergeCell ref="E11:F11"/>
    <mergeCell ref="E12:F12"/>
    <mergeCell ref="E13:F13"/>
    <mergeCell ref="E14:F14"/>
  </mergeCells>
  <conditionalFormatting sqref="C3:C19 E5:G19 I5:J19">
    <cfRule type="cellIs" dxfId="32" priority="1" operator="greaterThan">
      <formula>0</formula>
    </cfRule>
  </conditionalFormatting>
  <conditionalFormatting sqref="E3:G4 I3:J4">
    <cfRule type="cellIs" dxfId="31" priority="2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0"/>
  <sheetViews>
    <sheetView workbookViewId="0">
      <selection activeCell="K14" sqref="K14:L14"/>
    </sheetView>
  </sheetViews>
  <sheetFormatPr defaultColWidth="17.25" defaultRowHeight="15" customHeight="1" x14ac:dyDescent="0.2"/>
  <cols>
    <col min="1" max="1" width="12.625" customWidth="1"/>
    <col min="2" max="2" width="15.875" customWidth="1"/>
    <col min="3" max="3" width="4.375" customWidth="1"/>
    <col min="4" max="4" width="4.625" customWidth="1"/>
    <col min="5" max="14" width="9.125" customWidth="1"/>
  </cols>
  <sheetData>
    <row r="1" spans="1:14" ht="21" customHeight="1" x14ac:dyDescent="0.2">
      <c r="A1" s="179" t="s">
        <v>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1:14" ht="53.25" customHeight="1" x14ac:dyDescent="0.2">
      <c r="A2" s="184" t="s">
        <v>8</v>
      </c>
      <c r="B2" s="160"/>
      <c r="C2" s="184" t="s">
        <v>40</v>
      </c>
      <c r="D2" s="160"/>
      <c r="E2" s="169" t="s">
        <v>67</v>
      </c>
      <c r="F2" s="160"/>
      <c r="G2" s="169" t="s">
        <v>68</v>
      </c>
      <c r="H2" s="160"/>
      <c r="I2" s="169" t="s">
        <v>69</v>
      </c>
      <c r="J2" s="160"/>
      <c r="K2" s="169" t="s">
        <v>70</v>
      </c>
      <c r="L2" s="160"/>
      <c r="M2" s="169" t="s">
        <v>71</v>
      </c>
      <c r="N2" s="160"/>
    </row>
    <row r="3" spans="1:14" ht="19.5" customHeight="1" x14ac:dyDescent="0.45">
      <c r="A3" s="185" t="str">
        <f>IF(master!A5="","",master!A5)</f>
        <v>ช่างยนต์</v>
      </c>
      <c r="B3" s="160"/>
      <c r="C3" s="186">
        <f>master!B5</f>
        <v>6</v>
      </c>
      <c r="D3" s="160"/>
      <c r="E3" s="183"/>
      <c r="F3" s="160"/>
      <c r="G3" s="183"/>
      <c r="H3" s="160"/>
      <c r="I3" s="183"/>
      <c r="J3" s="160"/>
      <c r="K3" s="183"/>
      <c r="L3" s="160"/>
      <c r="M3" s="183"/>
      <c r="N3" s="160"/>
    </row>
    <row r="4" spans="1:14" ht="19.5" customHeight="1" x14ac:dyDescent="0.45">
      <c r="A4" s="185" t="str">
        <f>IF(master!A6="","",master!A6)</f>
        <v>ช่างไฟฟ้ากำลัง</v>
      </c>
      <c r="B4" s="160"/>
      <c r="C4" s="186">
        <f>master!B6</f>
        <v>6</v>
      </c>
      <c r="D4" s="160"/>
      <c r="E4" s="183"/>
      <c r="F4" s="160"/>
      <c r="G4" s="183"/>
      <c r="H4" s="160"/>
      <c r="I4" s="183"/>
      <c r="J4" s="160"/>
      <c r="K4" s="183"/>
      <c r="L4" s="160"/>
      <c r="M4" s="183"/>
      <c r="N4" s="160"/>
    </row>
    <row r="5" spans="1:14" ht="19.5" customHeight="1" x14ac:dyDescent="0.45">
      <c r="A5" s="185" t="str">
        <f>IF(master!A7="","",master!A7)</f>
        <v>อิเล็กทรอนิกส์</v>
      </c>
      <c r="B5" s="160"/>
      <c r="C5" s="186">
        <f>master!B7</f>
        <v>3</v>
      </c>
      <c r="D5" s="160"/>
      <c r="E5" s="183"/>
      <c r="F5" s="160"/>
      <c r="G5" s="183"/>
      <c r="H5" s="160"/>
      <c r="I5" s="183"/>
      <c r="J5" s="160"/>
      <c r="K5" s="183"/>
      <c r="L5" s="160"/>
      <c r="M5" s="183"/>
      <c r="N5" s="160"/>
    </row>
    <row r="6" spans="1:14" ht="19.5" customHeight="1" x14ac:dyDescent="0.45">
      <c r="A6" s="185" t="str">
        <f>IF(master!A8="","",master!A8)</f>
        <v>การบัญชี</v>
      </c>
      <c r="B6" s="160"/>
      <c r="C6" s="186">
        <f>master!B8</f>
        <v>5</v>
      </c>
      <c r="D6" s="160"/>
      <c r="E6" s="183"/>
      <c r="F6" s="160"/>
      <c r="G6" s="183"/>
      <c r="H6" s="160"/>
      <c r="I6" s="183"/>
      <c r="J6" s="160"/>
      <c r="K6" s="183"/>
      <c r="L6" s="160"/>
      <c r="M6" s="183"/>
      <c r="N6" s="160"/>
    </row>
    <row r="7" spans="1:14" ht="19.5" customHeight="1" x14ac:dyDescent="0.45">
      <c r="A7" s="185" t="str">
        <f>IF(master!A9="","",master!A9)</f>
        <v>เทคโนโลยีสารสนเทศ</v>
      </c>
      <c r="B7" s="160"/>
      <c r="C7" s="186">
        <f>master!B9</f>
        <v>6</v>
      </c>
      <c r="D7" s="160"/>
      <c r="E7" s="183"/>
      <c r="F7" s="160"/>
      <c r="G7" s="183"/>
      <c r="H7" s="160"/>
      <c r="I7" s="183"/>
      <c r="J7" s="160"/>
      <c r="K7" s="183"/>
      <c r="L7" s="160"/>
      <c r="M7" s="183"/>
      <c r="N7" s="160"/>
    </row>
    <row r="8" spans="1:14" ht="19.5" customHeight="1" x14ac:dyDescent="0.45">
      <c r="A8" s="185" t="str">
        <f>IF(master!A10="","",master!A10)</f>
        <v>เทคนิคยานยนต์</v>
      </c>
      <c r="B8" s="160"/>
      <c r="C8" s="186">
        <f>master!B10</f>
        <v>0</v>
      </c>
      <c r="D8" s="160"/>
      <c r="E8" s="183"/>
      <c r="F8" s="160"/>
      <c r="G8" s="183"/>
      <c r="H8" s="160"/>
      <c r="I8" s="183"/>
      <c r="J8" s="160"/>
      <c r="K8" s="183"/>
      <c r="L8" s="160"/>
      <c r="M8" s="183"/>
      <c r="N8" s="160"/>
    </row>
    <row r="9" spans="1:14" ht="19.5" customHeight="1" x14ac:dyDescent="0.45">
      <c r="A9" s="185" t="str">
        <f>IF(master!A11="","",master!A11)</f>
        <v>ติดตั้งไฟฟ้า</v>
      </c>
      <c r="B9" s="160"/>
      <c r="C9" s="186">
        <f>master!B11</f>
        <v>0</v>
      </c>
      <c r="D9" s="160"/>
      <c r="E9" s="183"/>
      <c r="F9" s="160"/>
      <c r="G9" s="183"/>
      <c r="H9" s="160"/>
      <c r="I9" s="183"/>
      <c r="J9" s="160"/>
      <c r="K9" s="183"/>
      <c r="L9" s="160"/>
      <c r="M9" s="183"/>
      <c r="N9" s="160"/>
    </row>
    <row r="10" spans="1:14" ht="19.5" customHeight="1" x14ac:dyDescent="0.45">
      <c r="A10" s="185" t="str">
        <f>IF(master!A12="","",master!A12)</f>
        <v>การบัญชี</v>
      </c>
      <c r="B10" s="160"/>
      <c r="C10" s="186">
        <f>master!B12</f>
        <v>0</v>
      </c>
      <c r="D10" s="160"/>
      <c r="E10" s="183"/>
      <c r="F10" s="160"/>
      <c r="G10" s="183"/>
      <c r="H10" s="160"/>
      <c r="I10" s="183"/>
      <c r="J10" s="160"/>
      <c r="K10" s="183"/>
      <c r="L10" s="160"/>
      <c r="M10" s="183"/>
      <c r="N10" s="160"/>
    </row>
    <row r="11" spans="1:14" ht="19.5" customHeight="1" x14ac:dyDescent="0.45">
      <c r="A11" s="185" t="str">
        <f>IF(master!A13="","",master!A13)</f>
        <v>เทคโนโลยีสารสนเทศ</v>
      </c>
      <c r="B11" s="160"/>
      <c r="C11" s="186">
        <f>master!B13</f>
        <v>0</v>
      </c>
      <c r="D11" s="160"/>
      <c r="E11" s="183"/>
      <c r="F11" s="160"/>
      <c r="G11" s="183"/>
      <c r="H11" s="160"/>
      <c r="I11" s="183"/>
      <c r="J11" s="160"/>
      <c r="K11" s="183"/>
      <c r="L11" s="160"/>
      <c r="M11" s="183"/>
      <c r="N11" s="160"/>
    </row>
    <row r="12" spans="1:14" ht="19.5" customHeight="1" x14ac:dyDescent="0.45">
      <c r="A12" s="185" t="str">
        <f>IF(master!A14="","",master!A14)</f>
        <v>เทคนิคพื้นฐาน</v>
      </c>
      <c r="B12" s="160"/>
      <c r="C12" s="186">
        <f>master!B14</f>
        <v>3</v>
      </c>
      <c r="D12" s="160"/>
      <c r="E12" s="183"/>
      <c r="F12" s="160"/>
      <c r="G12" s="183"/>
      <c r="H12" s="160"/>
      <c r="I12" s="183"/>
      <c r="J12" s="160"/>
      <c r="K12" s="183"/>
      <c r="L12" s="160"/>
      <c r="M12" s="183"/>
      <c r="N12" s="160"/>
    </row>
    <row r="13" spans="1:14" ht="19.5" customHeight="1" x14ac:dyDescent="0.45">
      <c r="A13" s="185" t="str">
        <f>IF(master!A15="","",master!A15)</f>
        <v/>
      </c>
      <c r="B13" s="160"/>
      <c r="C13" s="186">
        <f>master!B15</f>
        <v>0</v>
      </c>
      <c r="D13" s="160"/>
      <c r="E13" s="183"/>
      <c r="F13" s="160"/>
      <c r="G13" s="183"/>
      <c r="H13" s="160"/>
      <c r="I13" s="183"/>
      <c r="J13" s="160"/>
      <c r="K13" s="183"/>
      <c r="L13" s="160"/>
      <c r="M13" s="183"/>
      <c r="N13" s="160"/>
    </row>
    <row r="14" spans="1:14" ht="19.5" customHeight="1" x14ac:dyDescent="0.45">
      <c r="A14" s="185" t="str">
        <f>IF(master!A16="","",master!A16)</f>
        <v/>
      </c>
      <c r="B14" s="160"/>
      <c r="C14" s="186">
        <f>master!B16</f>
        <v>0</v>
      </c>
      <c r="D14" s="160"/>
      <c r="E14" s="183"/>
      <c r="F14" s="160"/>
      <c r="G14" s="183"/>
      <c r="H14" s="160"/>
      <c r="I14" s="183"/>
      <c r="J14" s="160"/>
      <c r="K14" s="183"/>
      <c r="L14" s="160"/>
      <c r="M14" s="183"/>
      <c r="N14" s="160"/>
    </row>
    <row r="15" spans="1:14" ht="19.5" customHeight="1" x14ac:dyDescent="0.45">
      <c r="A15" s="185" t="str">
        <f>IF(master!A17="","",master!A17)</f>
        <v/>
      </c>
      <c r="B15" s="160"/>
      <c r="C15" s="186">
        <f>master!B17</f>
        <v>0</v>
      </c>
      <c r="D15" s="160"/>
      <c r="E15" s="183"/>
      <c r="F15" s="160"/>
      <c r="G15" s="183"/>
      <c r="H15" s="160"/>
      <c r="I15" s="183"/>
      <c r="J15" s="160"/>
      <c r="K15" s="183"/>
      <c r="L15" s="160"/>
      <c r="M15" s="183"/>
      <c r="N15" s="160"/>
    </row>
    <row r="16" spans="1:14" ht="19.5" customHeight="1" x14ac:dyDescent="0.45">
      <c r="A16" s="185" t="str">
        <f>IF(master!A18="","",master!A18)</f>
        <v/>
      </c>
      <c r="B16" s="160"/>
      <c r="C16" s="186">
        <f>master!B18</f>
        <v>0</v>
      </c>
      <c r="D16" s="160"/>
      <c r="E16" s="183"/>
      <c r="F16" s="160"/>
      <c r="G16" s="183"/>
      <c r="H16" s="160"/>
      <c r="I16" s="183"/>
      <c r="J16" s="160"/>
      <c r="K16" s="183"/>
      <c r="L16" s="160"/>
      <c r="M16" s="183"/>
      <c r="N16" s="160"/>
    </row>
    <row r="17" spans="1:14" ht="19.5" customHeight="1" x14ac:dyDescent="0.45">
      <c r="A17" s="185" t="str">
        <f>IF(master!A19="","",master!A19)</f>
        <v/>
      </c>
      <c r="B17" s="160"/>
      <c r="C17" s="186">
        <f>master!B19</f>
        <v>0</v>
      </c>
      <c r="D17" s="160"/>
      <c r="E17" s="183"/>
      <c r="F17" s="160"/>
      <c r="G17" s="183"/>
      <c r="H17" s="160"/>
      <c r="I17" s="183"/>
      <c r="J17" s="160"/>
      <c r="K17" s="183"/>
      <c r="L17" s="160"/>
      <c r="M17" s="183"/>
      <c r="N17" s="160"/>
    </row>
    <row r="18" spans="1:14" ht="19.5" customHeight="1" x14ac:dyDescent="0.45">
      <c r="A18" s="185" t="str">
        <f>IF(master!A20="","",master!A20)</f>
        <v/>
      </c>
      <c r="B18" s="160"/>
      <c r="C18" s="186">
        <f>master!B20</f>
        <v>0</v>
      </c>
      <c r="D18" s="160"/>
      <c r="E18" s="183"/>
      <c r="F18" s="160"/>
      <c r="G18" s="183"/>
      <c r="H18" s="160"/>
      <c r="I18" s="183"/>
      <c r="J18" s="160"/>
      <c r="K18" s="183"/>
      <c r="L18" s="160"/>
      <c r="M18" s="183"/>
      <c r="N18" s="160"/>
    </row>
    <row r="19" spans="1:14" ht="19.5" customHeight="1" x14ac:dyDescent="0.45">
      <c r="A19" s="185" t="str">
        <f>IF(master!A21="","",master!A21)</f>
        <v/>
      </c>
      <c r="B19" s="160"/>
      <c r="C19" s="186">
        <f>master!B21</f>
        <v>0</v>
      </c>
      <c r="D19" s="160"/>
      <c r="E19" s="183"/>
      <c r="F19" s="160"/>
      <c r="G19" s="183"/>
      <c r="H19" s="160"/>
      <c r="I19" s="183"/>
      <c r="J19" s="160"/>
      <c r="K19" s="183"/>
      <c r="L19" s="160"/>
      <c r="M19" s="183"/>
      <c r="N19" s="160"/>
    </row>
    <row r="20" spans="1:14" ht="19.5" customHeight="1" x14ac:dyDescent="0.45">
      <c r="A20" s="185" t="str">
        <f>IF(master!A22="","",master!A22)</f>
        <v/>
      </c>
      <c r="B20" s="160"/>
      <c r="C20" s="186">
        <f>master!B22</f>
        <v>0</v>
      </c>
      <c r="D20" s="160"/>
      <c r="E20" s="183"/>
      <c r="F20" s="160"/>
      <c r="G20" s="183"/>
      <c r="H20" s="160"/>
      <c r="I20" s="183"/>
      <c r="J20" s="160"/>
      <c r="K20" s="183"/>
      <c r="L20" s="160"/>
      <c r="M20" s="183"/>
      <c r="N20" s="160"/>
    </row>
    <row r="21" spans="1:14" ht="19.5" customHeight="1" x14ac:dyDescent="0.45">
      <c r="A21" s="185" t="str">
        <f>master!A25</f>
        <v>ครูสามัญ</v>
      </c>
      <c r="B21" s="160"/>
      <c r="C21" s="186" t="str">
        <f>master!C25</f>
        <v>คน</v>
      </c>
      <c r="D21" s="160"/>
      <c r="E21" s="183"/>
      <c r="F21" s="160"/>
      <c r="G21" s="183"/>
      <c r="H21" s="160"/>
      <c r="I21" s="183"/>
      <c r="J21" s="160"/>
      <c r="K21" s="183"/>
      <c r="L21" s="160"/>
      <c r="M21" s="183"/>
      <c r="N21" s="160"/>
    </row>
    <row r="22" spans="1:14" ht="19.5" customHeight="1" x14ac:dyDescent="0.2">
      <c r="A22" s="187" t="s">
        <v>10</v>
      </c>
      <c r="B22" s="160"/>
      <c r="C22" s="188">
        <f>SUM(C3:C21)</f>
        <v>29</v>
      </c>
      <c r="D22" s="160"/>
      <c r="E22" s="189">
        <f>SUM(E3:F21)</f>
        <v>0</v>
      </c>
      <c r="F22" s="160"/>
      <c r="G22" s="189">
        <f>SUM(G3:H21)</f>
        <v>0</v>
      </c>
      <c r="H22" s="160"/>
      <c r="I22" s="189">
        <f>SUM(I3:J21)</f>
        <v>0</v>
      </c>
      <c r="J22" s="160"/>
      <c r="K22" s="189">
        <f>SUM(K3:L21)</f>
        <v>0</v>
      </c>
      <c r="L22" s="160"/>
      <c r="M22" s="189">
        <f>SUM(M3:N21)</f>
        <v>0</v>
      </c>
      <c r="N22" s="160"/>
    </row>
    <row r="23" spans="1:14" ht="21" hidden="1" customHeight="1" x14ac:dyDescent="0.45">
      <c r="A23" s="80"/>
      <c r="B23" s="80"/>
      <c r="C23" s="81"/>
      <c r="D23" s="81"/>
      <c r="E23" s="152">
        <f>IF(E22=0,0,IF(E22=$C$22,1,0))</f>
        <v>0</v>
      </c>
      <c r="F23" s="152"/>
      <c r="G23" s="152">
        <f>IF(G22=0,0,IF(G22=$C$22,1,0))</f>
        <v>0</v>
      </c>
      <c r="H23" s="152"/>
      <c r="I23" s="152">
        <f>IF(I22=0,0,IF(I22=$C$22,1,0))</f>
        <v>0</v>
      </c>
      <c r="J23" s="152"/>
      <c r="K23" s="152">
        <f>IF(K22=0,0,IF(K22=$C$22,1,0))</f>
        <v>0</v>
      </c>
      <c r="L23" s="152"/>
      <c r="M23" s="152">
        <f>IF(M22=0,0,IF(M22=$C$22,1,0))</f>
        <v>0</v>
      </c>
      <c r="N23" s="152"/>
    </row>
    <row r="24" spans="1:14" ht="21" customHeight="1" x14ac:dyDescent="0.45">
      <c r="A24" s="41"/>
      <c r="B24" s="62"/>
      <c r="C24" s="62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21" customHeight="1" x14ac:dyDescent="0.45">
      <c r="A25" s="40"/>
      <c r="B25" s="62"/>
      <c r="C25" s="62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21" customHeight="1" x14ac:dyDescent="0.45">
      <c r="A26" s="82"/>
      <c r="B26" s="82"/>
      <c r="C26" s="82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21" customHeight="1" x14ac:dyDescent="0.45">
      <c r="A27" s="41"/>
      <c r="B27" s="81"/>
      <c r="C27" s="8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21" customHeight="1" x14ac:dyDescent="0.4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21" customHeight="1" x14ac:dyDescent="0.45">
      <c r="A29" s="40"/>
      <c r="B29" s="81"/>
      <c r="C29" s="83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21" customHeight="1" x14ac:dyDescent="0.45">
      <c r="A30" s="40"/>
      <c r="B30" s="81"/>
      <c r="C30" s="83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21" customHeight="1" x14ac:dyDescent="0.45">
      <c r="A31" s="40"/>
      <c r="B31" s="81"/>
      <c r="C31" s="83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21" customHeight="1" x14ac:dyDescent="0.45">
      <c r="A32" s="40"/>
      <c r="B32" s="81"/>
      <c r="C32" s="83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21" customHeight="1" x14ac:dyDescent="0.45">
      <c r="A33" s="40"/>
      <c r="B33" s="81"/>
      <c r="C33" s="83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21" customHeight="1" x14ac:dyDescent="0.45">
      <c r="A34" s="84"/>
      <c r="B34" s="81"/>
      <c r="C34" s="83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21" customHeight="1" x14ac:dyDescent="0.4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21" customHeight="1" x14ac:dyDescent="0.4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4" ht="21" customHeight="1" x14ac:dyDescent="0.4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21" customHeight="1" x14ac:dyDescent="0.4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ht="21" customHeight="1" x14ac:dyDescent="0.4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ht="21" customHeight="1" x14ac:dyDescent="0.4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 ht="21" customHeight="1" x14ac:dyDescent="0.4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21" customHeight="1" x14ac:dyDescent="0.4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21" customHeight="1" x14ac:dyDescent="0.4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ht="21" customHeight="1" x14ac:dyDescent="0.4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4" ht="21" customHeight="1" x14ac:dyDescent="0.4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ht="21" customHeight="1" x14ac:dyDescent="0.4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21" customHeight="1" x14ac:dyDescent="0.4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21" customHeight="1" x14ac:dyDescent="0.4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21" customHeight="1" x14ac:dyDescent="0.4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21" customHeight="1" x14ac:dyDescent="0.4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21" customHeight="1" x14ac:dyDescent="0.4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ht="21" customHeight="1" x14ac:dyDescent="0.4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ht="21" customHeight="1" x14ac:dyDescent="0.4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ht="21" customHeight="1" x14ac:dyDescent="0.4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ht="21" customHeight="1" x14ac:dyDescent="0.4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1:14" ht="21" customHeight="1" x14ac:dyDescent="0.4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4" ht="21" customHeight="1" x14ac:dyDescent="0.4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ht="21" customHeight="1" x14ac:dyDescent="0.4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1:14" ht="21" customHeight="1" x14ac:dyDescent="0.4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1:14" ht="21" customHeight="1" x14ac:dyDescent="0.4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 ht="21" customHeight="1" x14ac:dyDescent="0.4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1:14" ht="21" customHeight="1" x14ac:dyDescent="0.4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1:14" ht="21" customHeight="1" x14ac:dyDescent="0.4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1:14" ht="21" customHeight="1" x14ac:dyDescent="0.4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1:14" ht="21" customHeight="1" x14ac:dyDescent="0.4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1:14" ht="21" customHeight="1" x14ac:dyDescent="0.4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1:14" ht="21" customHeight="1" x14ac:dyDescent="0.4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1:14" ht="21" customHeight="1" x14ac:dyDescent="0.4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ht="21" customHeight="1" x14ac:dyDescent="0.4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1:14" ht="21" customHeight="1" x14ac:dyDescent="0.4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1:14" ht="21" customHeight="1" x14ac:dyDescent="0.4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1:14" ht="21" customHeight="1" x14ac:dyDescent="0.4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1:14" ht="21" customHeight="1" x14ac:dyDescent="0.4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  <row r="74" spans="1:14" ht="21" customHeight="1" x14ac:dyDescent="0.4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</row>
    <row r="75" spans="1:14" ht="21" customHeight="1" x14ac:dyDescent="0.4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1:14" ht="21" customHeight="1" x14ac:dyDescent="0.4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1:14" ht="21" customHeight="1" x14ac:dyDescent="0.4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spans="1:14" ht="21" customHeight="1" x14ac:dyDescent="0.4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1:14" ht="21" customHeight="1" x14ac:dyDescent="0.4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1:14" ht="21" customHeight="1" x14ac:dyDescent="0.4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1:14" ht="21" customHeight="1" x14ac:dyDescent="0.4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14" ht="21" customHeight="1" x14ac:dyDescent="0.4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1:14" ht="21" customHeight="1" x14ac:dyDescent="0.4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1:14" ht="21" customHeight="1" x14ac:dyDescent="0.4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1:14" ht="21" customHeight="1" x14ac:dyDescent="0.4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1:14" ht="21" customHeight="1" x14ac:dyDescent="0.4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</row>
    <row r="87" spans="1:14" ht="21" customHeight="1" x14ac:dyDescent="0.4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spans="1:14" ht="21" customHeight="1" x14ac:dyDescent="0.4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1:14" ht="21" customHeight="1" x14ac:dyDescent="0.4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1:14" ht="21" customHeight="1" x14ac:dyDescent="0.4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</row>
    <row r="91" spans="1:14" ht="21" customHeight="1" x14ac:dyDescent="0.4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</row>
    <row r="92" spans="1:14" ht="21" customHeight="1" x14ac:dyDescent="0.4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</row>
    <row r="93" spans="1:14" ht="21" customHeight="1" x14ac:dyDescent="0.4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</row>
    <row r="94" spans="1:14" ht="21" customHeight="1" x14ac:dyDescent="0.4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spans="1:14" ht="21" customHeight="1" x14ac:dyDescent="0.4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1:14" ht="21" customHeight="1" x14ac:dyDescent="0.4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1:14" ht="21" customHeight="1" x14ac:dyDescent="0.4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1:14" ht="21" customHeight="1" x14ac:dyDescent="0.4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spans="1:14" ht="21" customHeight="1" x14ac:dyDescent="0.4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pans="1:14" ht="21" customHeight="1" x14ac:dyDescent="0.4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</row>
    <row r="101" spans="1:14" ht="21" customHeight="1" x14ac:dyDescent="0.4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</row>
    <row r="102" spans="1:14" ht="21" customHeight="1" x14ac:dyDescent="0.4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1:14" ht="21" customHeight="1" x14ac:dyDescent="0.4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</row>
    <row r="104" spans="1:14" ht="21" customHeight="1" x14ac:dyDescent="0.4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1:14" ht="21" customHeight="1" x14ac:dyDescent="0.4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  <row r="106" spans="1:14" ht="21" customHeight="1" x14ac:dyDescent="0.4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14" ht="21" customHeight="1" x14ac:dyDescent="0.4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</row>
    <row r="108" spans="1:14" ht="21" customHeight="1" x14ac:dyDescent="0.4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</row>
    <row r="109" spans="1:14" ht="21" customHeight="1" x14ac:dyDescent="0.4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</row>
    <row r="110" spans="1:14" ht="21" customHeight="1" x14ac:dyDescent="0.4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</row>
    <row r="111" spans="1:14" ht="21" customHeight="1" x14ac:dyDescent="0.4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</row>
    <row r="112" spans="1:14" ht="21" customHeight="1" x14ac:dyDescent="0.4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</row>
    <row r="113" spans="1:14" ht="21" customHeight="1" x14ac:dyDescent="0.4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</row>
    <row r="114" spans="1:14" ht="21" customHeight="1" x14ac:dyDescent="0.4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1:14" ht="21" customHeight="1" x14ac:dyDescent="0.4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</row>
    <row r="116" spans="1:14" ht="21" customHeight="1" x14ac:dyDescent="0.4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</row>
    <row r="117" spans="1:14" ht="21" customHeight="1" x14ac:dyDescent="0.4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</row>
    <row r="118" spans="1:14" ht="21" customHeight="1" x14ac:dyDescent="0.4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</row>
    <row r="119" spans="1:14" ht="21" customHeight="1" x14ac:dyDescent="0.4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</row>
    <row r="120" spans="1:14" ht="21" customHeight="1" x14ac:dyDescent="0.4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</row>
    <row r="121" spans="1:14" ht="21" customHeight="1" x14ac:dyDescent="0.4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</row>
    <row r="122" spans="1:14" ht="21" customHeight="1" x14ac:dyDescent="0.4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</row>
    <row r="123" spans="1:14" ht="21" customHeight="1" x14ac:dyDescent="0.4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</row>
    <row r="124" spans="1:14" ht="21" customHeight="1" x14ac:dyDescent="0.4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</row>
    <row r="125" spans="1:14" ht="21" customHeight="1" x14ac:dyDescent="0.4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</row>
    <row r="126" spans="1:14" ht="21" customHeight="1" x14ac:dyDescent="0.4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</row>
    <row r="127" spans="1:14" ht="21" customHeight="1" x14ac:dyDescent="0.4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</row>
    <row r="128" spans="1:14" ht="21" customHeight="1" x14ac:dyDescent="0.4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</row>
    <row r="129" spans="1:14" ht="21" customHeight="1" x14ac:dyDescent="0.4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</row>
    <row r="130" spans="1:14" ht="21" customHeight="1" x14ac:dyDescent="0.4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</row>
    <row r="131" spans="1:14" ht="21" customHeight="1" x14ac:dyDescent="0.4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</row>
    <row r="132" spans="1:14" ht="21" customHeight="1" x14ac:dyDescent="0.4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</row>
    <row r="133" spans="1:14" ht="21" customHeight="1" x14ac:dyDescent="0.4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</row>
    <row r="134" spans="1:14" ht="21" customHeight="1" x14ac:dyDescent="0.4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</row>
    <row r="135" spans="1:14" ht="21" customHeight="1" x14ac:dyDescent="0.4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</row>
    <row r="136" spans="1:14" ht="21" customHeight="1" x14ac:dyDescent="0.4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</row>
    <row r="137" spans="1:14" ht="21" customHeight="1" x14ac:dyDescent="0.4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</row>
    <row r="138" spans="1:14" ht="21" customHeight="1" x14ac:dyDescent="0.4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</row>
    <row r="139" spans="1:14" ht="21" customHeight="1" x14ac:dyDescent="0.4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</row>
    <row r="140" spans="1:14" ht="21" customHeight="1" x14ac:dyDescent="0.4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</row>
    <row r="141" spans="1:14" ht="21" customHeight="1" x14ac:dyDescent="0.4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</row>
    <row r="142" spans="1:14" ht="21" customHeight="1" x14ac:dyDescent="0.4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</row>
    <row r="143" spans="1:14" ht="21" customHeight="1" x14ac:dyDescent="0.4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</row>
    <row r="144" spans="1:14" ht="21" customHeight="1" x14ac:dyDescent="0.4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</row>
    <row r="145" spans="1:14" ht="21" customHeight="1" x14ac:dyDescent="0.4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</row>
    <row r="146" spans="1:14" ht="21" customHeight="1" x14ac:dyDescent="0.4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</row>
    <row r="147" spans="1:14" ht="21" customHeight="1" x14ac:dyDescent="0.4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</row>
    <row r="148" spans="1:14" ht="21" customHeight="1" x14ac:dyDescent="0.4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</row>
    <row r="149" spans="1:14" ht="21" customHeight="1" x14ac:dyDescent="0.4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</row>
    <row r="150" spans="1:14" ht="21" customHeight="1" x14ac:dyDescent="0.4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</row>
    <row r="151" spans="1:14" ht="21" customHeight="1" x14ac:dyDescent="0.4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</row>
    <row r="152" spans="1:14" ht="21" customHeight="1" x14ac:dyDescent="0.4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</row>
    <row r="153" spans="1:14" ht="21" customHeight="1" x14ac:dyDescent="0.4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</row>
    <row r="154" spans="1:14" ht="21" customHeight="1" x14ac:dyDescent="0.4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</row>
    <row r="155" spans="1:14" ht="21" customHeight="1" x14ac:dyDescent="0.4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</row>
    <row r="156" spans="1:14" ht="21" customHeight="1" x14ac:dyDescent="0.4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</row>
    <row r="157" spans="1:14" ht="21" customHeight="1" x14ac:dyDescent="0.4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</row>
    <row r="158" spans="1:14" ht="21" customHeight="1" x14ac:dyDescent="0.4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</row>
    <row r="159" spans="1:14" ht="21" customHeight="1" x14ac:dyDescent="0.4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</row>
    <row r="160" spans="1:14" ht="21" customHeight="1" x14ac:dyDescent="0.4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</row>
    <row r="161" spans="1:14" ht="21" customHeight="1" x14ac:dyDescent="0.4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</row>
    <row r="162" spans="1:14" ht="21" customHeight="1" x14ac:dyDescent="0.4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</row>
    <row r="163" spans="1:14" ht="21" customHeight="1" x14ac:dyDescent="0.4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</row>
    <row r="164" spans="1:14" ht="21" customHeight="1" x14ac:dyDescent="0.4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</row>
    <row r="165" spans="1:14" ht="21" customHeight="1" x14ac:dyDescent="0.4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</row>
    <row r="166" spans="1:14" ht="21" customHeight="1" x14ac:dyDescent="0.4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</row>
    <row r="167" spans="1:14" ht="21" customHeight="1" x14ac:dyDescent="0.4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</row>
    <row r="168" spans="1:14" ht="21" customHeight="1" x14ac:dyDescent="0.4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</row>
    <row r="169" spans="1:14" ht="21" customHeight="1" x14ac:dyDescent="0.4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</row>
    <row r="170" spans="1:14" ht="21" customHeight="1" x14ac:dyDescent="0.4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</row>
    <row r="171" spans="1:14" ht="21" customHeight="1" x14ac:dyDescent="0.4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</row>
    <row r="172" spans="1:14" ht="21" customHeight="1" x14ac:dyDescent="0.4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</row>
    <row r="173" spans="1:14" ht="21" customHeight="1" x14ac:dyDescent="0.4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</row>
    <row r="174" spans="1:14" ht="21" customHeight="1" x14ac:dyDescent="0.4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</row>
    <row r="175" spans="1:14" ht="21" customHeight="1" x14ac:dyDescent="0.4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</row>
    <row r="176" spans="1:14" ht="21" customHeight="1" x14ac:dyDescent="0.4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</row>
    <row r="177" spans="1:14" ht="21" customHeight="1" x14ac:dyDescent="0.4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</row>
    <row r="178" spans="1:14" ht="21" customHeight="1" x14ac:dyDescent="0.4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</row>
    <row r="179" spans="1:14" ht="21" customHeight="1" x14ac:dyDescent="0.4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</row>
    <row r="180" spans="1:14" ht="21" customHeight="1" x14ac:dyDescent="0.4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</row>
    <row r="181" spans="1:14" ht="21" customHeight="1" x14ac:dyDescent="0.4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</row>
    <row r="182" spans="1:14" ht="21" customHeight="1" x14ac:dyDescent="0.4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</row>
    <row r="183" spans="1:14" ht="21" customHeight="1" x14ac:dyDescent="0.4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</row>
    <row r="184" spans="1:14" ht="21" customHeight="1" x14ac:dyDescent="0.4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</row>
    <row r="185" spans="1:14" ht="21" customHeight="1" x14ac:dyDescent="0.4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</row>
    <row r="186" spans="1:14" ht="21" customHeight="1" x14ac:dyDescent="0.4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</row>
    <row r="187" spans="1:14" ht="21" customHeight="1" x14ac:dyDescent="0.4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</row>
    <row r="188" spans="1:14" ht="21" customHeight="1" x14ac:dyDescent="0.4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</row>
    <row r="189" spans="1:14" ht="21" customHeight="1" x14ac:dyDescent="0.4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</row>
    <row r="190" spans="1:14" ht="21" customHeight="1" x14ac:dyDescent="0.4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</row>
    <row r="191" spans="1:14" ht="21" customHeight="1" x14ac:dyDescent="0.4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</row>
    <row r="192" spans="1:14" ht="21" customHeight="1" x14ac:dyDescent="0.4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</row>
    <row r="193" spans="1:14" ht="21" customHeight="1" x14ac:dyDescent="0.4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</row>
    <row r="194" spans="1:14" ht="21" customHeight="1" x14ac:dyDescent="0.4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</row>
    <row r="195" spans="1:14" ht="21" customHeight="1" x14ac:dyDescent="0.4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</row>
    <row r="196" spans="1:14" ht="21" customHeight="1" x14ac:dyDescent="0.4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</row>
    <row r="197" spans="1:14" ht="21" customHeight="1" x14ac:dyDescent="0.4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</row>
    <row r="198" spans="1:14" ht="21" customHeight="1" x14ac:dyDescent="0.4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</row>
    <row r="199" spans="1:14" ht="21" customHeight="1" x14ac:dyDescent="0.4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</row>
    <row r="200" spans="1:14" ht="21" customHeight="1" x14ac:dyDescent="0.4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</row>
    <row r="201" spans="1:14" ht="21" customHeight="1" x14ac:dyDescent="0.4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</row>
    <row r="202" spans="1:14" ht="21" customHeight="1" x14ac:dyDescent="0.4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</row>
    <row r="203" spans="1:14" ht="21" customHeight="1" x14ac:dyDescent="0.4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</row>
    <row r="204" spans="1:14" ht="21" customHeight="1" x14ac:dyDescent="0.4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</row>
    <row r="205" spans="1:14" ht="21" customHeight="1" x14ac:dyDescent="0.4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</row>
    <row r="206" spans="1:14" ht="21" customHeight="1" x14ac:dyDescent="0.4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</row>
    <row r="207" spans="1:14" ht="21" customHeight="1" x14ac:dyDescent="0.4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</row>
    <row r="208" spans="1:14" ht="21" customHeight="1" x14ac:dyDescent="0.4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</row>
    <row r="209" spans="1:14" ht="21" customHeight="1" x14ac:dyDescent="0.4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</row>
    <row r="210" spans="1:14" ht="21" customHeight="1" x14ac:dyDescent="0.4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</row>
    <row r="211" spans="1:14" ht="21" customHeight="1" x14ac:dyDescent="0.4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</row>
    <row r="212" spans="1:14" ht="21" customHeight="1" x14ac:dyDescent="0.4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</row>
    <row r="213" spans="1:14" ht="21" customHeight="1" x14ac:dyDescent="0.4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</row>
    <row r="214" spans="1:14" ht="21" customHeight="1" x14ac:dyDescent="0.4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</row>
    <row r="215" spans="1:14" ht="21" customHeight="1" x14ac:dyDescent="0.4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</row>
    <row r="216" spans="1:14" ht="21" customHeight="1" x14ac:dyDescent="0.4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</row>
    <row r="217" spans="1:14" ht="21" customHeight="1" x14ac:dyDescent="0.4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</row>
    <row r="218" spans="1:14" ht="21" customHeight="1" x14ac:dyDescent="0.4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</row>
    <row r="219" spans="1:14" ht="21" customHeight="1" x14ac:dyDescent="0.4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</row>
    <row r="220" spans="1:14" ht="21" customHeight="1" x14ac:dyDescent="0.4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</row>
    <row r="221" spans="1:14" ht="21" customHeight="1" x14ac:dyDescent="0.4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</row>
    <row r="222" spans="1:14" ht="21" customHeight="1" x14ac:dyDescent="0.4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</row>
    <row r="223" spans="1:14" ht="21" customHeight="1" x14ac:dyDescent="0.4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</row>
    <row r="224" spans="1:14" ht="21" customHeight="1" x14ac:dyDescent="0.4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</row>
    <row r="225" spans="1:14" ht="21" customHeight="1" x14ac:dyDescent="0.4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</row>
    <row r="226" spans="1:14" ht="21" customHeight="1" x14ac:dyDescent="0.4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</row>
    <row r="227" spans="1:14" ht="21" customHeight="1" x14ac:dyDescent="0.4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</row>
    <row r="228" spans="1:14" ht="21" customHeight="1" x14ac:dyDescent="0.4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</row>
    <row r="229" spans="1:14" ht="21" customHeight="1" x14ac:dyDescent="0.4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</row>
    <row r="230" spans="1:14" ht="21" customHeight="1" x14ac:dyDescent="0.4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</row>
    <row r="231" spans="1:14" ht="21" customHeight="1" x14ac:dyDescent="0.4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</row>
    <row r="232" spans="1:14" ht="21" customHeight="1" x14ac:dyDescent="0.4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</row>
    <row r="233" spans="1:14" ht="21" customHeight="1" x14ac:dyDescent="0.4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</row>
    <row r="234" spans="1:14" ht="21" customHeight="1" x14ac:dyDescent="0.4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</row>
    <row r="235" spans="1:14" ht="21" customHeight="1" x14ac:dyDescent="0.4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</row>
    <row r="236" spans="1:14" ht="21" customHeight="1" x14ac:dyDescent="0.4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</row>
    <row r="237" spans="1:14" ht="21" customHeight="1" x14ac:dyDescent="0.4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</row>
    <row r="238" spans="1:14" ht="21" customHeight="1" x14ac:dyDescent="0.4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</row>
    <row r="239" spans="1:14" ht="21" customHeight="1" x14ac:dyDescent="0.4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</row>
    <row r="240" spans="1:14" ht="21" customHeight="1" x14ac:dyDescent="0.4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</row>
    <row r="241" spans="1:14" ht="21" customHeight="1" x14ac:dyDescent="0.4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</row>
    <row r="242" spans="1:14" ht="21" customHeight="1" x14ac:dyDescent="0.4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</row>
    <row r="243" spans="1:14" ht="21" customHeight="1" x14ac:dyDescent="0.4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</row>
    <row r="244" spans="1:14" ht="21" customHeight="1" x14ac:dyDescent="0.4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</row>
    <row r="245" spans="1:14" ht="21" customHeight="1" x14ac:dyDescent="0.4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</row>
    <row r="246" spans="1:14" ht="21" customHeight="1" x14ac:dyDescent="0.4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</row>
    <row r="247" spans="1:14" ht="21" customHeight="1" x14ac:dyDescent="0.4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</row>
    <row r="248" spans="1:14" ht="21" customHeight="1" x14ac:dyDescent="0.4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</row>
    <row r="249" spans="1:14" ht="21" customHeight="1" x14ac:dyDescent="0.4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</row>
    <row r="250" spans="1:14" ht="21" customHeight="1" x14ac:dyDescent="0.4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</row>
    <row r="251" spans="1:14" ht="21" customHeight="1" x14ac:dyDescent="0.4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</row>
    <row r="252" spans="1:14" ht="21" customHeight="1" x14ac:dyDescent="0.4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</row>
    <row r="253" spans="1:14" ht="21" customHeight="1" x14ac:dyDescent="0.4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</row>
    <row r="254" spans="1:14" ht="21" customHeight="1" x14ac:dyDescent="0.4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</row>
    <row r="255" spans="1:14" ht="21" customHeight="1" x14ac:dyDescent="0.4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</row>
    <row r="256" spans="1:14" ht="21" customHeight="1" x14ac:dyDescent="0.4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</row>
    <row r="257" spans="1:14" ht="21" customHeight="1" x14ac:dyDescent="0.4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</row>
    <row r="258" spans="1:14" ht="21" customHeight="1" x14ac:dyDescent="0.4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</row>
    <row r="259" spans="1:14" ht="21" customHeight="1" x14ac:dyDescent="0.4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</row>
    <row r="260" spans="1:14" ht="21" customHeight="1" x14ac:dyDescent="0.4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</row>
    <row r="261" spans="1:14" ht="21" customHeight="1" x14ac:dyDescent="0.4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</row>
    <row r="262" spans="1:14" ht="21" customHeight="1" x14ac:dyDescent="0.4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</row>
    <row r="263" spans="1:14" ht="21" customHeight="1" x14ac:dyDescent="0.4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</row>
    <row r="264" spans="1:14" ht="21" customHeight="1" x14ac:dyDescent="0.4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</row>
    <row r="265" spans="1:14" ht="21" customHeight="1" x14ac:dyDescent="0.4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</row>
    <row r="266" spans="1:14" ht="21" customHeight="1" x14ac:dyDescent="0.4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</row>
    <row r="267" spans="1:14" ht="21" customHeight="1" x14ac:dyDescent="0.4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</row>
    <row r="268" spans="1:14" ht="21" customHeight="1" x14ac:dyDescent="0.4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</row>
    <row r="269" spans="1:14" ht="21" customHeight="1" x14ac:dyDescent="0.4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</row>
    <row r="270" spans="1:14" ht="21" customHeight="1" x14ac:dyDescent="0.4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</row>
    <row r="271" spans="1:14" ht="21" customHeight="1" x14ac:dyDescent="0.4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</row>
    <row r="272" spans="1:14" ht="21" customHeight="1" x14ac:dyDescent="0.4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</row>
    <row r="273" spans="1:14" ht="21" customHeight="1" x14ac:dyDescent="0.4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</row>
    <row r="274" spans="1:14" ht="21" customHeight="1" x14ac:dyDescent="0.4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</row>
    <row r="275" spans="1:14" ht="21" customHeight="1" x14ac:dyDescent="0.4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</row>
    <row r="276" spans="1:14" ht="21" customHeight="1" x14ac:dyDescent="0.4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</row>
    <row r="277" spans="1:14" ht="21" customHeight="1" x14ac:dyDescent="0.4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</row>
    <row r="278" spans="1:14" ht="21" customHeight="1" x14ac:dyDescent="0.4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</row>
    <row r="279" spans="1:14" ht="21" customHeight="1" x14ac:dyDescent="0.4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</row>
    <row r="280" spans="1:14" ht="21" customHeight="1" x14ac:dyDescent="0.4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</row>
    <row r="281" spans="1:14" ht="21" customHeight="1" x14ac:dyDescent="0.4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</row>
    <row r="282" spans="1:14" ht="21" customHeight="1" x14ac:dyDescent="0.4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</row>
    <row r="283" spans="1:14" ht="21" customHeight="1" x14ac:dyDescent="0.4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</row>
    <row r="284" spans="1:14" ht="21" customHeight="1" x14ac:dyDescent="0.4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</row>
    <row r="285" spans="1:14" ht="21" customHeight="1" x14ac:dyDescent="0.4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</row>
    <row r="286" spans="1:14" ht="21" customHeight="1" x14ac:dyDescent="0.4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</row>
    <row r="287" spans="1:14" ht="21" customHeight="1" x14ac:dyDescent="0.4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</row>
    <row r="288" spans="1:14" ht="21" customHeight="1" x14ac:dyDescent="0.4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</row>
    <row r="289" spans="1:14" ht="21" customHeight="1" x14ac:dyDescent="0.4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</row>
    <row r="290" spans="1:14" ht="21" customHeight="1" x14ac:dyDescent="0.4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</row>
    <row r="291" spans="1:14" ht="21" customHeight="1" x14ac:dyDescent="0.4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</row>
    <row r="292" spans="1:14" ht="21" customHeight="1" x14ac:dyDescent="0.4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</row>
    <row r="293" spans="1:14" ht="21" customHeight="1" x14ac:dyDescent="0.4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</row>
    <row r="294" spans="1:14" ht="21" customHeight="1" x14ac:dyDescent="0.4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</row>
    <row r="295" spans="1:14" ht="21" customHeight="1" x14ac:dyDescent="0.4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</row>
    <row r="296" spans="1:14" ht="21" customHeight="1" x14ac:dyDescent="0.4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</row>
    <row r="297" spans="1:14" ht="21" customHeight="1" x14ac:dyDescent="0.4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</row>
    <row r="298" spans="1:14" ht="21" customHeight="1" x14ac:dyDescent="0.4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</row>
    <row r="299" spans="1:14" ht="21" customHeight="1" x14ac:dyDescent="0.4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</row>
    <row r="300" spans="1:14" ht="21" customHeight="1" x14ac:dyDescent="0.4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</row>
    <row r="301" spans="1:14" ht="21" customHeight="1" x14ac:dyDescent="0.4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</row>
    <row r="302" spans="1:14" ht="21" customHeight="1" x14ac:dyDescent="0.4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</row>
    <row r="303" spans="1:14" ht="21" customHeight="1" x14ac:dyDescent="0.4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</row>
    <row r="304" spans="1:14" ht="21" customHeight="1" x14ac:dyDescent="0.4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</row>
    <row r="305" spans="1:14" ht="21" customHeight="1" x14ac:dyDescent="0.4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</row>
    <row r="306" spans="1:14" ht="21" customHeight="1" x14ac:dyDescent="0.4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</row>
    <row r="307" spans="1:14" ht="21" customHeight="1" x14ac:dyDescent="0.4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</row>
    <row r="308" spans="1:14" ht="21" customHeight="1" x14ac:dyDescent="0.4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</row>
    <row r="309" spans="1:14" ht="21" customHeight="1" x14ac:dyDescent="0.4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</row>
    <row r="310" spans="1:14" ht="21" customHeight="1" x14ac:dyDescent="0.4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</row>
    <row r="311" spans="1:14" ht="21" customHeight="1" x14ac:dyDescent="0.4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</row>
    <row r="312" spans="1:14" ht="21" customHeight="1" x14ac:dyDescent="0.4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</row>
    <row r="313" spans="1:14" ht="21" customHeight="1" x14ac:dyDescent="0.4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</row>
    <row r="314" spans="1:14" ht="21" customHeight="1" x14ac:dyDescent="0.4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</row>
    <row r="315" spans="1:14" ht="21" customHeight="1" x14ac:dyDescent="0.4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</row>
    <row r="316" spans="1:14" ht="21" customHeight="1" x14ac:dyDescent="0.4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</row>
    <row r="317" spans="1:14" ht="21" customHeight="1" x14ac:dyDescent="0.4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</row>
    <row r="318" spans="1:14" ht="21" customHeight="1" x14ac:dyDescent="0.4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</row>
    <row r="319" spans="1:14" ht="21" customHeight="1" x14ac:dyDescent="0.4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</row>
    <row r="320" spans="1:14" ht="21" customHeight="1" x14ac:dyDescent="0.4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</row>
    <row r="321" spans="1:14" ht="21" customHeight="1" x14ac:dyDescent="0.4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</row>
    <row r="322" spans="1:14" ht="21" customHeight="1" x14ac:dyDescent="0.4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</row>
    <row r="323" spans="1:14" ht="21" customHeight="1" x14ac:dyDescent="0.4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</row>
    <row r="324" spans="1:14" ht="21" customHeight="1" x14ac:dyDescent="0.4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</row>
    <row r="325" spans="1:14" ht="21" customHeight="1" x14ac:dyDescent="0.4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</row>
    <row r="326" spans="1:14" ht="21" customHeight="1" x14ac:dyDescent="0.4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</row>
    <row r="327" spans="1:14" ht="21" customHeight="1" x14ac:dyDescent="0.4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</row>
    <row r="328" spans="1:14" ht="21" customHeight="1" x14ac:dyDescent="0.4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</row>
    <row r="329" spans="1:14" ht="21" customHeight="1" x14ac:dyDescent="0.4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</row>
    <row r="330" spans="1:14" ht="21" customHeight="1" x14ac:dyDescent="0.4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</row>
    <row r="331" spans="1:14" ht="21" customHeight="1" x14ac:dyDescent="0.4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</row>
    <row r="332" spans="1:14" ht="21" customHeight="1" x14ac:dyDescent="0.4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</row>
    <row r="333" spans="1:14" ht="21" customHeight="1" x14ac:dyDescent="0.4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</row>
    <row r="334" spans="1:14" ht="21" customHeight="1" x14ac:dyDescent="0.4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</row>
    <row r="335" spans="1:14" ht="21" customHeight="1" x14ac:dyDescent="0.4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</row>
    <row r="336" spans="1:14" ht="21" customHeight="1" x14ac:dyDescent="0.4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</row>
    <row r="337" spans="1:14" ht="21" customHeight="1" x14ac:dyDescent="0.4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</row>
    <row r="338" spans="1:14" ht="21" customHeight="1" x14ac:dyDescent="0.4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</row>
    <row r="339" spans="1:14" ht="21" customHeight="1" x14ac:dyDescent="0.4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</row>
    <row r="340" spans="1:14" ht="21" customHeight="1" x14ac:dyDescent="0.4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</row>
    <row r="341" spans="1:14" ht="21" customHeight="1" x14ac:dyDescent="0.4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</row>
    <row r="342" spans="1:14" ht="21" customHeight="1" x14ac:dyDescent="0.4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</row>
    <row r="343" spans="1:14" ht="21" customHeight="1" x14ac:dyDescent="0.4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</row>
    <row r="344" spans="1:14" ht="21" customHeight="1" x14ac:dyDescent="0.4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21" customHeight="1" x14ac:dyDescent="0.4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21" customHeight="1" x14ac:dyDescent="0.4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  <row r="347" spans="1:14" ht="21" customHeight="1" x14ac:dyDescent="0.4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</row>
    <row r="348" spans="1:14" ht="21" customHeight="1" x14ac:dyDescent="0.4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</row>
    <row r="349" spans="1:14" ht="21" customHeight="1" x14ac:dyDescent="0.4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</row>
    <row r="350" spans="1:14" ht="21" customHeight="1" x14ac:dyDescent="0.4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</row>
    <row r="351" spans="1:14" ht="21" customHeight="1" x14ac:dyDescent="0.4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</row>
    <row r="352" spans="1:14" ht="21" customHeight="1" x14ac:dyDescent="0.4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</row>
    <row r="353" spans="1:14" ht="21" customHeight="1" x14ac:dyDescent="0.4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</row>
    <row r="354" spans="1:14" ht="21" customHeight="1" x14ac:dyDescent="0.4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</row>
    <row r="355" spans="1:14" ht="21" customHeight="1" x14ac:dyDescent="0.4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</row>
    <row r="356" spans="1:14" ht="21" customHeight="1" x14ac:dyDescent="0.4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</row>
    <row r="357" spans="1:14" ht="21" customHeight="1" x14ac:dyDescent="0.4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</row>
    <row r="358" spans="1:14" ht="21" customHeight="1" x14ac:dyDescent="0.4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</row>
    <row r="359" spans="1:14" ht="21" customHeight="1" x14ac:dyDescent="0.4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</row>
    <row r="360" spans="1:14" ht="21" customHeight="1" x14ac:dyDescent="0.4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</row>
    <row r="361" spans="1:14" ht="21" customHeight="1" x14ac:dyDescent="0.4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</row>
    <row r="362" spans="1:14" ht="21" customHeight="1" x14ac:dyDescent="0.4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</row>
    <row r="363" spans="1:14" ht="21" customHeight="1" x14ac:dyDescent="0.4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</row>
    <row r="364" spans="1:14" ht="21" customHeight="1" x14ac:dyDescent="0.4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</row>
    <row r="365" spans="1:14" ht="21" customHeight="1" x14ac:dyDescent="0.4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</row>
    <row r="366" spans="1:14" ht="21" customHeight="1" x14ac:dyDescent="0.4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</row>
    <row r="367" spans="1:14" ht="21" customHeight="1" x14ac:dyDescent="0.4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</row>
    <row r="368" spans="1:14" ht="21" customHeight="1" x14ac:dyDescent="0.4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</row>
    <row r="369" spans="1:14" ht="21" customHeight="1" x14ac:dyDescent="0.4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</row>
    <row r="370" spans="1:14" ht="21" customHeight="1" x14ac:dyDescent="0.4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</row>
    <row r="371" spans="1:14" ht="21" customHeight="1" x14ac:dyDescent="0.4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</row>
    <row r="372" spans="1:14" ht="21" customHeight="1" x14ac:dyDescent="0.4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</row>
    <row r="373" spans="1:14" ht="21" customHeight="1" x14ac:dyDescent="0.4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</row>
    <row r="374" spans="1:14" ht="21" customHeight="1" x14ac:dyDescent="0.4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</row>
    <row r="375" spans="1:14" ht="21" customHeight="1" x14ac:dyDescent="0.4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</row>
    <row r="376" spans="1:14" ht="21" customHeight="1" x14ac:dyDescent="0.4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</row>
    <row r="377" spans="1:14" ht="21" customHeight="1" x14ac:dyDescent="0.4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</row>
    <row r="378" spans="1:14" ht="21" customHeight="1" x14ac:dyDescent="0.4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</row>
    <row r="379" spans="1:14" ht="21" customHeight="1" x14ac:dyDescent="0.4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</row>
    <row r="380" spans="1:14" ht="21" customHeight="1" x14ac:dyDescent="0.4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</row>
    <row r="381" spans="1:14" ht="21" customHeight="1" x14ac:dyDescent="0.4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</row>
    <row r="382" spans="1:14" ht="21" customHeight="1" x14ac:dyDescent="0.4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</row>
    <row r="383" spans="1:14" ht="21" customHeight="1" x14ac:dyDescent="0.4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</row>
    <row r="384" spans="1:14" ht="21" customHeight="1" x14ac:dyDescent="0.4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</row>
    <row r="385" spans="1:14" ht="21" customHeight="1" x14ac:dyDescent="0.4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</row>
    <row r="386" spans="1:14" ht="21" customHeight="1" x14ac:dyDescent="0.4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</row>
    <row r="387" spans="1:14" ht="21" customHeight="1" x14ac:dyDescent="0.4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</row>
    <row r="388" spans="1:14" ht="21" customHeight="1" x14ac:dyDescent="0.4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</row>
    <row r="389" spans="1:14" ht="21" customHeight="1" x14ac:dyDescent="0.4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</row>
    <row r="390" spans="1:14" ht="21" customHeight="1" x14ac:dyDescent="0.4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</row>
    <row r="391" spans="1:14" ht="21" customHeight="1" x14ac:dyDescent="0.4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</row>
    <row r="392" spans="1:14" ht="21" customHeight="1" x14ac:dyDescent="0.4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</row>
    <row r="393" spans="1:14" ht="21" customHeight="1" x14ac:dyDescent="0.4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</row>
    <row r="394" spans="1:14" ht="21" customHeight="1" x14ac:dyDescent="0.4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</row>
    <row r="395" spans="1:14" ht="21" customHeight="1" x14ac:dyDescent="0.4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</row>
    <row r="396" spans="1:14" ht="21" customHeight="1" x14ac:dyDescent="0.4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</row>
    <row r="397" spans="1:14" ht="21" customHeight="1" x14ac:dyDescent="0.4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</row>
    <row r="398" spans="1:14" ht="21" customHeight="1" x14ac:dyDescent="0.4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</row>
    <row r="399" spans="1:14" ht="21" customHeight="1" x14ac:dyDescent="0.4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</row>
    <row r="400" spans="1:14" ht="21" customHeight="1" x14ac:dyDescent="0.4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</row>
    <row r="401" spans="1:14" ht="21" customHeight="1" x14ac:dyDescent="0.4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</row>
    <row r="402" spans="1:14" ht="21" customHeight="1" x14ac:dyDescent="0.4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</row>
    <row r="403" spans="1:14" ht="21" customHeight="1" x14ac:dyDescent="0.4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</row>
    <row r="404" spans="1:14" ht="21" customHeight="1" x14ac:dyDescent="0.4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</row>
    <row r="405" spans="1:14" ht="21" customHeight="1" x14ac:dyDescent="0.4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</row>
    <row r="406" spans="1:14" ht="21" customHeight="1" x14ac:dyDescent="0.4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</row>
    <row r="407" spans="1:14" ht="21" customHeight="1" x14ac:dyDescent="0.4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</row>
    <row r="408" spans="1:14" ht="21" customHeight="1" x14ac:dyDescent="0.4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</row>
    <row r="409" spans="1:14" ht="21" customHeight="1" x14ac:dyDescent="0.4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</row>
    <row r="410" spans="1:14" ht="21" customHeight="1" x14ac:dyDescent="0.4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</row>
    <row r="411" spans="1:14" ht="21" customHeight="1" x14ac:dyDescent="0.4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</row>
    <row r="412" spans="1:14" ht="21" customHeight="1" x14ac:dyDescent="0.4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</row>
    <row r="413" spans="1:14" ht="21" customHeight="1" x14ac:dyDescent="0.4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</row>
    <row r="414" spans="1:14" ht="21" customHeight="1" x14ac:dyDescent="0.4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</row>
    <row r="415" spans="1:14" ht="21" customHeight="1" x14ac:dyDescent="0.4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</row>
    <row r="416" spans="1:14" ht="21" customHeight="1" x14ac:dyDescent="0.4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</row>
    <row r="417" spans="1:14" ht="21" customHeight="1" x14ac:dyDescent="0.4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</row>
    <row r="418" spans="1:14" ht="21" customHeight="1" x14ac:dyDescent="0.4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</row>
    <row r="419" spans="1:14" ht="21" customHeight="1" x14ac:dyDescent="0.4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</row>
    <row r="420" spans="1:14" ht="21" customHeight="1" x14ac:dyDescent="0.4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</row>
    <row r="421" spans="1:14" ht="21" customHeight="1" x14ac:dyDescent="0.4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</row>
    <row r="422" spans="1:14" ht="21" customHeight="1" x14ac:dyDescent="0.4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</row>
    <row r="423" spans="1:14" ht="21" customHeight="1" x14ac:dyDescent="0.4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</row>
    <row r="424" spans="1:14" ht="21" customHeight="1" x14ac:dyDescent="0.4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</row>
    <row r="425" spans="1:14" ht="21" customHeight="1" x14ac:dyDescent="0.4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</row>
    <row r="426" spans="1:14" ht="21" customHeight="1" x14ac:dyDescent="0.4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</row>
    <row r="427" spans="1:14" ht="21" customHeight="1" x14ac:dyDescent="0.4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</row>
    <row r="428" spans="1:14" ht="21" customHeight="1" x14ac:dyDescent="0.4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</row>
    <row r="429" spans="1:14" ht="21" customHeight="1" x14ac:dyDescent="0.4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</row>
    <row r="430" spans="1:14" ht="21" customHeight="1" x14ac:dyDescent="0.4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</row>
    <row r="431" spans="1:14" ht="21" customHeight="1" x14ac:dyDescent="0.4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</row>
    <row r="432" spans="1:14" ht="21" customHeight="1" x14ac:dyDescent="0.4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</row>
    <row r="433" spans="1:14" ht="21" customHeight="1" x14ac:dyDescent="0.4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</row>
    <row r="434" spans="1:14" ht="21" customHeight="1" x14ac:dyDescent="0.4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</row>
    <row r="435" spans="1:14" ht="21" customHeight="1" x14ac:dyDescent="0.4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</row>
    <row r="436" spans="1:14" ht="21" customHeight="1" x14ac:dyDescent="0.4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</row>
    <row r="437" spans="1:14" ht="21" customHeight="1" x14ac:dyDescent="0.4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</row>
    <row r="438" spans="1:14" ht="21" customHeight="1" x14ac:dyDescent="0.4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</row>
    <row r="439" spans="1:14" ht="21" customHeight="1" x14ac:dyDescent="0.4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</row>
    <row r="440" spans="1:14" ht="21" customHeight="1" x14ac:dyDescent="0.4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</row>
    <row r="441" spans="1:14" ht="21" customHeight="1" x14ac:dyDescent="0.4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</row>
    <row r="442" spans="1:14" ht="21" customHeight="1" x14ac:dyDescent="0.4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</row>
    <row r="443" spans="1:14" ht="21" customHeight="1" x14ac:dyDescent="0.4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</row>
    <row r="444" spans="1:14" ht="21" customHeight="1" x14ac:dyDescent="0.4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</row>
    <row r="445" spans="1:14" ht="21" customHeight="1" x14ac:dyDescent="0.4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</row>
    <row r="446" spans="1:14" ht="21" customHeight="1" x14ac:dyDescent="0.4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</row>
    <row r="447" spans="1:14" ht="21" customHeight="1" x14ac:dyDescent="0.4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</row>
    <row r="448" spans="1:14" ht="21" customHeight="1" x14ac:dyDescent="0.4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</row>
    <row r="449" spans="1:14" ht="21" customHeight="1" x14ac:dyDescent="0.4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</row>
    <row r="450" spans="1:14" ht="21" customHeight="1" x14ac:dyDescent="0.4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</row>
    <row r="451" spans="1:14" ht="21" customHeight="1" x14ac:dyDescent="0.4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</row>
    <row r="452" spans="1:14" ht="21" customHeight="1" x14ac:dyDescent="0.4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</row>
    <row r="453" spans="1:14" ht="21" customHeight="1" x14ac:dyDescent="0.4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</row>
    <row r="454" spans="1:14" ht="21" customHeight="1" x14ac:dyDescent="0.4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</row>
    <row r="455" spans="1:14" ht="21" customHeight="1" x14ac:dyDescent="0.4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</row>
    <row r="456" spans="1:14" ht="21" customHeight="1" x14ac:dyDescent="0.4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</row>
    <row r="457" spans="1:14" ht="21" customHeight="1" x14ac:dyDescent="0.4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</row>
    <row r="458" spans="1:14" ht="21" customHeight="1" x14ac:dyDescent="0.4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</row>
    <row r="459" spans="1:14" ht="21" customHeight="1" x14ac:dyDescent="0.4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</row>
    <row r="460" spans="1:14" ht="21" customHeight="1" x14ac:dyDescent="0.4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</row>
    <row r="461" spans="1:14" ht="21" customHeight="1" x14ac:dyDescent="0.4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</row>
    <row r="462" spans="1:14" ht="21" customHeight="1" x14ac:dyDescent="0.4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</row>
    <row r="463" spans="1:14" ht="21" customHeight="1" x14ac:dyDescent="0.4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</row>
    <row r="464" spans="1:14" ht="21" customHeight="1" x14ac:dyDescent="0.4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</row>
    <row r="465" spans="1:14" ht="21" customHeight="1" x14ac:dyDescent="0.4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</row>
    <row r="466" spans="1:14" ht="21" customHeight="1" x14ac:dyDescent="0.4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</row>
    <row r="467" spans="1:14" ht="21" customHeight="1" x14ac:dyDescent="0.4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</row>
    <row r="468" spans="1:14" ht="21" customHeight="1" x14ac:dyDescent="0.4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</row>
    <row r="469" spans="1:14" ht="21" customHeight="1" x14ac:dyDescent="0.4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</row>
    <row r="470" spans="1:14" ht="21" customHeight="1" x14ac:dyDescent="0.4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</row>
    <row r="471" spans="1:14" ht="21" customHeight="1" x14ac:dyDescent="0.4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</row>
    <row r="472" spans="1:14" ht="21" customHeight="1" x14ac:dyDescent="0.4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</row>
    <row r="473" spans="1:14" ht="21" customHeight="1" x14ac:dyDescent="0.4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</row>
    <row r="474" spans="1:14" ht="21" customHeight="1" x14ac:dyDescent="0.4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</row>
    <row r="475" spans="1:14" ht="21" customHeight="1" x14ac:dyDescent="0.4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</row>
    <row r="476" spans="1:14" ht="21" customHeight="1" x14ac:dyDescent="0.4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</row>
    <row r="477" spans="1:14" ht="21" customHeight="1" x14ac:dyDescent="0.4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</row>
    <row r="478" spans="1:14" ht="21" customHeight="1" x14ac:dyDescent="0.4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</row>
    <row r="479" spans="1:14" ht="21" customHeight="1" x14ac:dyDescent="0.4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</row>
    <row r="480" spans="1:14" ht="21" customHeight="1" x14ac:dyDescent="0.4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</row>
    <row r="481" spans="1:14" ht="21" customHeight="1" x14ac:dyDescent="0.4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</row>
    <row r="482" spans="1:14" ht="21" customHeight="1" x14ac:dyDescent="0.4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</row>
    <row r="483" spans="1:14" ht="21" customHeight="1" x14ac:dyDescent="0.4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</row>
    <row r="484" spans="1:14" ht="21" customHeight="1" x14ac:dyDescent="0.4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</row>
    <row r="485" spans="1:14" ht="21" customHeight="1" x14ac:dyDescent="0.4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</row>
    <row r="486" spans="1:14" ht="21" customHeight="1" x14ac:dyDescent="0.4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</row>
    <row r="487" spans="1:14" ht="21" customHeight="1" x14ac:dyDescent="0.4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</row>
    <row r="488" spans="1:14" ht="21" customHeight="1" x14ac:dyDescent="0.4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</row>
    <row r="489" spans="1:14" ht="21" customHeight="1" x14ac:dyDescent="0.4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</row>
    <row r="490" spans="1:14" ht="21" customHeight="1" x14ac:dyDescent="0.4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</row>
    <row r="491" spans="1:14" ht="21" customHeight="1" x14ac:dyDescent="0.4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</row>
    <row r="492" spans="1:14" ht="21" customHeight="1" x14ac:dyDescent="0.4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</row>
    <row r="493" spans="1:14" ht="21" customHeight="1" x14ac:dyDescent="0.4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</row>
    <row r="494" spans="1:14" ht="21" customHeight="1" x14ac:dyDescent="0.4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</row>
    <row r="495" spans="1:14" ht="21" customHeight="1" x14ac:dyDescent="0.4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</row>
    <row r="496" spans="1:14" ht="21" customHeight="1" x14ac:dyDescent="0.4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</row>
    <row r="497" spans="1:14" ht="21" customHeight="1" x14ac:dyDescent="0.4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</row>
    <row r="498" spans="1:14" ht="21" customHeight="1" x14ac:dyDescent="0.4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</row>
    <row r="499" spans="1:14" ht="21" customHeight="1" x14ac:dyDescent="0.4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</row>
    <row r="500" spans="1:14" ht="21" customHeight="1" x14ac:dyDescent="0.4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</row>
  </sheetData>
  <mergeCells count="148">
    <mergeCell ref="A6:B6"/>
    <mergeCell ref="C6:D6"/>
    <mergeCell ref="E6:F6"/>
    <mergeCell ref="G6:H6"/>
    <mergeCell ref="I6:J6"/>
    <mergeCell ref="K6:L6"/>
    <mergeCell ref="M6:N6"/>
    <mergeCell ref="A7:B7"/>
    <mergeCell ref="C7:D7"/>
    <mergeCell ref="E7:F7"/>
    <mergeCell ref="G7:H7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A9:B9"/>
    <mergeCell ref="C9:D9"/>
    <mergeCell ref="E9:F9"/>
    <mergeCell ref="G9:H9"/>
    <mergeCell ref="I9:J9"/>
    <mergeCell ref="K9:L9"/>
    <mergeCell ref="A10:B10"/>
    <mergeCell ref="C10:D10"/>
    <mergeCell ref="E10:F10"/>
    <mergeCell ref="G10:H10"/>
    <mergeCell ref="I10:J10"/>
    <mergeCell ref="K10:L10"/>
    <mergeCell ref="A11:B11"/>
    <mergeCell ref="C11:D11"/>
    <mergeCell ref="E11:F11"/>
    <mergeCell ref="G11:H11"/>
    <mergeCell ref="I11:J11"/>
    <mergeCell ref="K11:L11"/>
    <mergeCell ref="A12:B12"/>
    <mergeCell ref="C12:D12"/>
    <mergeCell ref="E12:F12"/>
    <mergeCell ref="G12:H12"/>
    <mergeCell ref="I12:J12"/>
    <mergeCell ref="K12:L12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4:L14"/>
    <mergeCell ref="A15:B15"/>
    <mergeCell ref="C15:D15"/>
    <mergeCell ref="E15:F15"/>
    <mergeCell ref="G15:H15"/>
    <mergeCell ref="I15:J15"/>
    <mergeCell ref="K15:L15"/>
    <mergeCell ref="M16:N16"/>
    <mergeCell ref="M18:N18"/>
    <mergeCell ref="M21:N21"/>
    <mergeCell ref="M2:N2"/>
    <mergeCell ref="M3:N3"/>
    <mergeCell ref="M5:N5"/>
    <mergeCell ref="M8:N8"/>
    <mergeCell ref="M10:N10"/>
    <mergeCell ref="M12:N12"/>
    <mergeCell ref="M14:N14"/>
    <mergeCell ref="M13:N13"/>
    <mergeCell ref="M15:N15"/>
    <mergeCell ref="M9:N9"/>
    <mergeCell ref="M11:N11"/>
    <mergeCell ref="A19:B19"/>
    <mergeCell ref="C19:D19"/>
    <mergeCell ref="E19:F19"/>
    <mergeCell ref="G19:H19"/>
    <mergeCell ref="I19:J19"/>
    <mergeCell ref="K19:L19"/>
    <mergeCell ref="M19:N19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A20:B20"/>
    <mergeCell ref="C20:D20"/>
    <mergeCell ref="E20:F20"/>
    <mergeCell ref="G20:H20"/>
    <mergeCell ref="I20:J20"/>
    <mergeCell ref="K20:L20"/>
    <mergeCell ref="M20:N20"/>
    <mergeCell ref="A3:B3"/>
    <mergeCell ref="C3:D3"/>
    <mergeCell ref="E3:F3"/>
    <mergeCell ref="G3:H3"/>
    <mergeCell ref="I3:J3"/>
    <mergeCell ref="K3:L3"/>
    <mergeCell ref="A16:B16"/>
    <mergeCell ref="C16:D16"/>
    <mergeCell ref="E16:F16"/>
    <mergeCell ref="G16:H16"/>
    <mergeCell ref="I16:J16"/>
    <mergeCell ref="K16:L16"/>
    <mergeCell ref="A17:B17"/>
    <mergeCell ref="C17:D17"/>
    <mergeCell ref="E17:F17"/>
    <mergeCell ref="G17:H17"/>
    <mergeCell ref="I17:J17"/>
    <mergeCell ref="K17:L17"/>
    <mergeCell ref="M17:N17"/>
    <mergeCell ref="A18:B18"/>
    <mergeCell ref="C18:D18"/>
    <mergeCell ref="E18:F18"/>
    <mergeCell ref="G18:H18"/>
    <mergeCell ref="I18:J18"/>
    <mergeCell ref="K18:L18"/>
    <mergeCell ref="A1:N1"/>
    <mergeCell ref="A2:B2"/>
    <mergeCell ref="C2:D2"/>
    <mergeCell ref="E2:F2"/>
    <mergeCell ref="G2:H2"/>
    <mergeCell ref="I2:J2"/>
    <mergeCell ref="K2:L2"/>
    <mergeCell ref="A5:B5"/>
    <mergeCell ref="C5:D5"/>
    <mergeCell ref="E5:F5"/>
    <mergeCell ref="G5:H5"/>
    <mergeCell ref="I5:J5"/>
    <mergeCell ref="K5:L5"/>
    <mergeCell ref="A4:B4"/>
    <mergeCell ref="C4:D4"/>
    <mergeCell ref="E4:F4"/>
    <mergeCell ref="G4:H4"/>
    <mergeCell ref="I4:J4"/>
    <mergeCell ref="K4:L4"/>
    <mergeCell ref="M4:N4"/>
  </mergeCells>
  <conditionalFormatting sqref="C23">
    <cfRule type="cellIs" dxfId="30" priority="1" operator="greaterThan">
      <formula>0</formula>
    </cfRule>
  </conditionalFormatting>
  <conditionalFormatting sqref="E3:N19">
    <cfRule type="cellIs" dxfId="29" priority="2" operator="notEqual">
      <formula>0</formula>
    </cfRule>
  </conditionalFormatting>
  <conditionalFormatting sqref="E20:N20">
    <cfRule type="cellIs" dxfId="28" priority="3" operator="notEqual">
      <formula>0</formula>
    </cfRule>
  </conditionalFormatting>
  <conditionalFormatting sqref="E21:N21">
    <cfRule type="cellIs" dxfId="27" priority="4" operator="notEqual">
      <formula>0</formula>
    </cfRule>
  </conditionalFormatting>
  <dataValidations count="2">
    <dataValidation type="decimal" operator="lessThanOrEqual" allowBlank="1" showInputMessage="1" showErrorMessage="1" prompt="ตัวเลขเกินจำนวนจริง" sqref="E6:E21">
      <formula1>C6</formula1>
    </dataValidation>
    <dataValidation type="decimal" operator="lessThanOrEqual" allowBlank="1" showInputMessage="1" showErrorMessage="1" prompt="ตัวเลขเกินจำนวนจริง" sqref="E3:E5 G3:G21 I3:I21 K3:K21 M3:M21">
      <formula1>$C3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opLeftCell="A13" workbookViewId="0">
      <selection activeCell="L14" sqref="L14:M14"/>
    </sheetView>
  </sheetViews>
  <sheetFormatPr defaultColWidth="17.25" defaultRowHeight="15" customHeight="1" x14ac:dyDescent="0.2"/>
  <cols>
    <col min="1" max="1" width="12.625" customWidth="1"/>
    <col min="2" max="2" width="8.25" customWidth="1"/>
    <col min="3" max="13" width="9.125" customWidth="1"/>
  </cols>
  <sheetData>
    <row r="1" spans="1:13" ht="21" customHeight="1" x14ac:dyDescent="0.2">
      <c r="A1" s="179" t="s">
        <v>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ht="74.25" customHeight="1" x14ac:dyDescent="0.2">
      <c r="A2" s="172" t="s">
        <v>8</v>
      </c>
      <c r="B2" s="160"/>
      <c r="C2" s="85" t="s">
        <v>40</v>
      </c>
      <c r="D2" s="172" t="s">
        <v>73</v>
      </c>
      <c r="E2" s="160"/>
      <c r="F2" s="172" t="s">
        <v>74</v>
      </c>
      <c r="G2" s="160"/>
      <c r="H2" s="172" t="s">
        <v>75</v>
      </c>
      <c r="I2" s="160"/>
      <c r="J2" s="172" t="s">
        <v>76</v>
      </c>
      <c r="K2" s="160"/>
      <c r="L2" s="172" t="s">
        <v>77</v>
      </c>
      <c r="M2" s="160"/>
    </row>
    <row r="3" spans="1:13" ht="18.75" customHeight="1" x14ac:dyDescent="0.4">
      <c r="A3" s="190" t="str">
        <f>IF(master!A5="","",master!A5)</f>
        <v>ช่างยนต์</v>
      </c>
      <c r="B3" s="160"/>
      <c r="C3" s="150">
        <f>master!B5</f>
        <v>6</v>
      </c>
      <c r="D3" s="191"/>
      <c r="E3" s="160"/>
      <c r="F3" s="191"/>
      <c r="G3" s="160"/>
      <c r="H3" s="191"/>
      <c r="I3" s="160"/>
      <c r="J3" s="191"/>
      <c r="K3" s="160"/>
      <c r="L3" s="191"/>
      <c r="M3" s="160"/>
    </row>
    <row r="4" spans="1:13" ht="18.75" customHeight="1" x14ac:dyDescent="0.4">
      <c r="A4" s="190" t="str">
        <f>IF(master!A6="","",master!A6)</f>
        <v>ช่างไฟฟ้ากำลัง</v>
      </c>
      <c r="B4" s="160"/>
      <c r="C4" s="150">
        <f>master!B6</f>
        <v>6</v>
      </c>
      <c r="D4" s="191"/>
      <c r="E4" s="160"/>
      <c r="F4" s="191"/>
      <c r="G4" s="160"/>
      <c r="H4" s="191"/>
      <c r="I4" s="160"/>
      <c r="J4" s="191"/>
      <c r="K4" s="160"/>
      <c r="L4" s="191"/>
      <c r="M4" s="160"/>
    </row>
    <row r="5" spans="1:13" ht="18.75" customHeight="1" x14ac:dyDescent="0.4">
      <c r="A5" s="190" t="str">
        <f>IF(master!A7="","",master!A7)</f>
        <v>อิเล็กทรอนิกส์</v>
      </c>
      <c r="B5" s="160"/>
      <c r="C5" s="150">
        <f>master!B7</f>
        <v>3</v>
      </c>
      <c r="D5" s="191"/>
      <c r="E5" s="160"/>
      <c r="F5" s="191"/>
      <c r="G5" s="160"/>
      <c r="H5" s="191"/>
      <c r="I5" s="160"/>
      <c r="J5" s="191"/>
      <c r="K5" s="160"/>
      <c r="L5" s="191"/>
      <c r="M5" s="160"/>
    </row>
    <row r="6" spans="1:13" ht="18.75" customHeight="1" x14ac:dyDescent="0.4">
      <c r="A6" s="190" t="str">
        <f>IF(master!A8="","",master!A8)</f>
        <v>การบัญชี</v>
      </c>
      <c r="B6" s="160"/>
      <c r="C6" s="150">
        <f>master!B8</f>
        <v>5</v>
      </c>
      <c r="D6" s="191"/>
      <c r="E6" s="160"/>
      <c r="F6" s="191"/>
      <c r="G6" s="160"/>
      <c r="H6" s="191"/>
      <c r="I6" s="160"/>
      <c r="J6" s="191"/>
      <c r="K6" s="160"/>
      <c r="L6" s="191"/>
      <c r="M6" s="160"/>
    </row>
    <row r="7" spans="1:13" ht="18.75" customHeight="1" x14ac:dyDescent="0.4">
      <c r="A7" s="190" t="str">
        <f>IF(master!A9="","",master!A9)</f>
        <v>เทคโนโลยีสารสนเทศ</v>
      </c>
      <c r="B7" s="160"/>
      <c r="C7" s="150">
        <f>master!B9</f>
        <v>6</v>
      </c>
      <c r="D7" s="191"/>
      <c r="E7" s="160"/>
      <c r="F7" s="191"/>
      <c r="G7" s="160"/>
      <c r="H7" s="191"/>
      <c r="I7" s="160"/>
      <c r="J7" s="191"/>
      <c r="K7" s="160"/>
      <c r="L7" s="191"/>
      <c r="M7" s="160"/>
    </row>
    <row r="8" spans="1:13" ht="18.75" customHeight="1" x14ac:dyDescent="0.4">
      <c r="A8" s="190" t="str">
        <f>IF(master!A10="","",master!A10)</f>
        <v>เทคนิคยานยนต์</v>
      </c>
      <c r="B8" s="160"/>
      <c r="C8" s="150">
        <f>master!B10</f>
        <v>0</v>
      </c>
      <c r="D8" s="191"/>
      <c r="E8" s="160"/>
      <c r="F8" s="191"/>
      <c r="G8" s="160"/>
      <c r="H8" s="191"/>
      <c r="I8" s="160"/>
      <c r="J8" s="191"/>
      <c r="K8" s="160"/>
      <c r="L8" s="191"/>
      <c r="M8" s="160"/>
    </row>
    <row r="9" spans="1:13" ht="18.75" customHeight="1" x14ac:dyDescent="0.4">
      <c r="A9" s="190" t="str">
        <f>IF(master!A11="","",master!A11)</f>
        <v>ติดตั้งไฟฟ้า</v>
      </c>
      <c r="B9" s="160"/>
      <c r="C9" s="150">
        <f>master!B11</f>
        <v>0</v>
      </c>
      <c r="D9" s="191"/>
      <c r="E9" s="160"/>
      <c r="F9" s="191"/>
      <c r="G9" s="160"/>
      <c r="H9" s="191"/>
      <c r="I9" s="160"/>
      <c r="J9" s="191"/>
      <c r="K9" s="160"/>
      <c r="L9" s="191"/>
      <c r="M9" s="160"/>
    </row>
    <row r="10" spans="1:13" ht="18.75" customHeight="1" x14ac:dyDescent="0.4">
      <c r="A10" s="190" t="str">
        <f>IF(master!A12="","",master!A12)</f>
        <v>การบัญชี</v>
      </c>
      <c r="B10" s="160"/>
      <c r="C10" s="150">
        <f>master!B12</f>
        <v>0</v>
      </c>
      <c r="D10" s="191"/>
      <c r="E10" s="160"/>
      <c r="F10" s="191"/>
      <c r="G10" s="160"/>
      <c r="H10" s="191"/>
      <c r="I10" s="160"/>
      <c r="J10" s="191"/>
      <c r="K10" s="160"/>
      <c r="L10" s="191"/>
      <c r="M10" s="160"/>
    </row>
    <row r="11" spans="1:13" ht="18.75" customHeight="1" x14ac:dyDescent="0.4">
      <c r="A11" s="190" t="str">
        <f>IF(master!A13="","",master!A13)</f>
        <v>เทคโนโลยีสารสนเทศ</v>
      </c>
      <c r="B11" s="160"/>
      <c r="C11" s="150">
        <f>master!B13</f>
        <v>0</v>
      </c>
      <c r="D11" s="191"/>
      <c r="E11" s="160"/>
      <c r="F11" s="191"/>
      <c r="G11" s="160"/>
      <c r="H11" s="191"/>
      <c r="I11" s="160"/>
      <c r="J11" s="191"/>
      <c r="K11" s="160"/>
      <c r="L11" s="191"/>
      <c r="M11" s="160"/>
    </row>
    <row r="12" spans="1:13" ht="18.75" customHeight="1" x14ac:dyDescent="0.4">
      <c r="A12" s="190" t="str">
        <f>IF(master!A14="","",master!A14)</f>
        <v>เทคนิคพื้นฐาน</v>
      </c>
      <c r="B12" s="160"/>
      <c r="C12" s="150">
        <f>master!B14</f>
        <v>3</v>
      </c>
      <c r="D12" s="191"/>
      <c r="E12" s="160"/>
      <c r="F12" s="191"/>
      <c r="G12" s="160"/>
      <c r="H12" s="191"/>
      <c r="I12" s="160"/>
      <c r="J12" s="191"/>
      <c r="K12" s="160"/>
      <c r="L12" s="191"/>
      <c r="M12" s="160"/>
    </row>
    <row r="13" spans="1:13" ht="18.75" customHeight="1" x14ac:dyDescent="0.4">
      <c r="A13" s="190" t="str">
        <f>IF(master!A15="","",master!A15)</f>
        <v/>
      </c>
      <c r="B13" s="160"/>
      <c r="C13" s="150">
        <f>master!B15</f>
        <v>0</v>
      </c>
      <c r="D13" s="191"/>
      <c r="E13" s="160"/>
      <c r="F13" s="191"/>
      <c r="G13" s="160"/>
      <c r="H13" s="191"/>
      <c r="I13" s="160"/>
      <c r="J13" s="191"/>
      <c r="K13" s="160"/>
      <c r="L13" s="191"/>
      <c r="M13" s="160"/>
    </row>
    <row r="14" spans="1:13" ht="18.75" customHeight="1" x14ac:dyDescent="0.4">
      <c r="A14" s="190" t="str">
        <f>IF(master!A16="","",master!A16)</f>
        <v/>
      </c>
      <c r="B14" s="160"/>
      <c r="C14" s="150">
        <f>master!B16</f>
        <v>0</v>
      </c>
      <c r="D14" s="191"/>
      <c r="E14" s="160"/>
      <c r="F14" s="191"/>
      <c r="G14" s="160"/>
      <c r="H14" s="191"/>
      <c r="I14" s="160"/>
      <c r="J14" s="191"/>
      <c r="K14" s="160"/>
      <c r="L14" s="191"/>
      <c r="M14" s="160"/>
    </row>
    <row r="15" spans="1:13" ht="18.75" customHeight="1" x14ac:dyDescent="0.4">
      <c r="A15" s="190" t="str">
        <f>IF(master!A17="","",master!A17)</f>
        <v/>
      </c>
      <c r="B15" s="160"/>
      <c r="C15" s="150">
        <f>master!B17</f>
        <v>0</v>
      </c>
      <c r="D15" s="191"/>
      <c r="E15" s="160"/>
      <c r="F15" s="191"/>
      <c r="G15" s="160"/>
      <c r="H15" s="191"/>
      <c r="I15" s="160"/>
      <c r="J15" s="191"/>
      <c r="K15" s="160"/>
      <c r="L15" s="191"/>
      <c r="M15" s="160"/>
    </row>
    <row r="16" spans="1:13" ht="18.75" customHeight="1" x14ac:dyDescent="0.4">
      <c r="A16" s="190" t="str">
        <f>IF(master!A18="","",master!A18)</f>
        <v/>
      </c>
      <c r="B16" s="160"/>
      <c r="C16" s="150">
        <f>master!B18</f>
        <v>0</v>
      </c>
      <c r="D16" s="191"/>
      <c r="E16" s="160"/>
      <c r="F16" s="191"/>
      <c r="G16" s="160"/>
      <c r="H16" s="191"/>
      <c r="I16" s="160"/>
      <c r="J16" s="191"/>
      <c r="K16" s="160"/>
      <c r="L16" s="191"/>
      <c r="M16" s="160"/>
    </row>
    <row r="17" spans="1:13" ht="18.75" customHeight="1" x14ac:dyDescent="0.4">
      <c r="A17" s="190" t="str">
        <f>IF(master!A19="","",master!A19)</f>
        <v/>
      </c>
      <c r="B17" s="160"/>
      <c r="C17" s="150">
        <f>master!B19</f>
        <v>0</v>
      </c>
      <c r="D17" s="191"/>
      <c r="E17" s="160"/>
      <c r="F17" s="191"/>
      <c r="G17" s="160"/>
      <c r="H17" s="191"/>
      <c r="I17" s="160"/>
      <c r="J17" s="191"/>
      <c r="K17" s="160"/>
      <c r="L17" s="191"/>
      <c r="M17" s="160"/>
    </row>
    <row r="18" spans="1:13" ht="18.75" customHeight="1" x14ac:dyDescent="0.4">
      <c r="A18" s="190" t="str">
        <f>IF(master!A20="","",master!A20)</f>
        <v/>
      </c>
      <c r="B18" s="160"/>
      <c r="C18" s="150">
        <f>master!B20</f>
        <v>0</v>
      </c>
      <c r="D18" s="191"/>
      <c r="E18" s="160"/>
      <c r="F18" s="191"/>
      <c r="G18" s="160"/>
      <c r="H18" s="191"/>
      <c r="I18" s="160"/>
      <c r="J18" s="191"/>
      <c r="K18" s="160"/>
      <c r="L18" s="191"/>
      <c r="M18" s="160"/>
    </row>
    <row r="19" spans="1:13" ht="18.75" customHeight="1" x14ac:dyDescent="0.4">
      <c r="A19" s="190" t="str">
        <f>IF(master!A21="","",master!A21)</f>
        <v/>
      </c>
      <c r="B19" s="160"/>
      <c r="C19" s="150">
        <f>master!B21</f>
        <v>0</v>
      </c>
      <c r="D19" s="191"/>
      <c r="E19" s="160"/>
      <c r="F19" s="191"/>
      <c r="G19" s="160"/>
      <c r="H19" s="191"/>
      <c r="I19" s="160"/>
      <c r="J19" s="191"/>
      <c r="K19" s="160"/>
      <c r="L19" s="191"/>
      <c r="M19" s="160"/>
    </row>
    <row r="20" spans="1:13" ht="18.75" customHeight="1" x14ac:dyDescent="0.4">
      <c r="A20" s="190" t="str">
        <f>IF(master!A22="","",master!A22)</f>
        <v/>
      </c>
      <c r="B20" s="160"/>
      <c r="C20" s="150">
        <f>master!B22</f>
        <v>0</v>
      </c>
      <c r="D20" s="191"/>
      <c r="E20" s="160"/>
      <c r="F20" s="191"/>
      <c r="G20" s="160"/>
      <c r="H20" s="191"/>
      <c r="I20" s="160"/>
      <c r="J20" s="191"/>
      <c r="K20" s="160"/>
      <c r="L20" s="191"/>
      <c r="M20" s="160"/>
    </row>
    <row r="21" spans="1:13" ht="18.75" customHeight="1" x14ac:dyDescent="0.4">
      <c r="A21" s="190" t="str">
        <f>master!A25</f>
        <v>ครูสามัญ</v>
      </c>
      <c r="B21" s="160"/>
      <c r="C21" s="150" t="str">
        <f>master!C25</f>
        <v>คน</v>
      </c>
      <c r="D21" s="191"/>
      <c r="E21" s="160"/>
      <c r="F21" s="191"/>
      <c r="G21" s="160"/>
      <c r="H21" s="191"/>
      <c r="I21" s="160"/>
      <c r="J21" s="191"/>
      <c r="K21" s="160"/>
      <c r="L21" s="191"/>
      <c r="M21" s="160"/>
    </row>
    <row r="22" spans="1:13" ht="18.75" customHeight="1" x14ac:dyDescent="0.2">
      <c r="A22" s="193" t="s">
        <v>10</v>
      </c>
      <c r="B22" s="160"/>
      <c r="C22" s="150">
        <f>SUM(C3:C21)</f>
        <v>29</v>
      </c>
      <c r="D22" s="192">
        <f>SUM(D3:D20)</f>
        <v>0</v>
      </c>
      <c r="E22" s="160"/>
      <c r="F22" s="192">
        <f>SUM(F3:F20)</f>
        <v>0</v>
      </c>
      <c r="G22" s="160"/>
      <c r="H22" s="192">
        <f>SUM(H3:H20)</f>
        <v>0</v>
      </c>
      <c r="I22" s="160"/>
      <c r="J22" s="192">
        <f>SUM(J3:J20)</f>
        <v>0</v>
      </c>
      <c r="K22" s="160"/>
      <c r="L22" s="192">
        <f>SUM(L3:L20)</f>
        <v>0</v>
      </c>
      <c r="M22" s="160"/>
    </row>
    <row r="23" spans="1:13" ht="21" hidden="1" customHeight="1" x14ac:dyDescent="0.45">
      <c r="A23" s="84"/>
      <c r="B23" s="81"/>
      <c r="C23" s="81"/>
      <c r="D23" s="41">
        <f>IF(D22&gt;1,1,0)</f>
        <v>0</v>
      </c>
      <c r="E23" s="41"/>
      <c r="F23" s="41">
        <f>IF(F22&gt;1,1,0)</f>
        <v>0</v>
      </c>
      <c r="G23" s="41"/>
      <c r="H23" s="41">
        <f>IF(H22&gt;1,1,0)</f>
        <v>0</v>
      </c>
      <c r="I23" s="41"/>
      <c r="J23" s="41">
        <f>IF(J22&gt;1,1,0)</f>
        <v>0</v>
      </c>
      <c r="K23" s="41"/>
      <c r="L23" s="41">
        <f>COUNTA(L3:M20)</f>
        <v>0</v>
      </c>
      <c r="M23" s="41"/>
    </row>
    <row r="24" spans="1:13" ht="21" customHeight="1" x14ac:dyDescent="0.45">
      <c r="A24" s="41"/>
      <c r="B24" s="62"/>
      <c r="C24" s="62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21" customHeight="1" x14ac:dyDescent="0.45">
      <c r="A25" s="40"/>
      <c r="B25" s="62"/>
      <c r="C25" s="62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21" customHeight="1" x14ac:dyDescent="0.45">
      <c r="A26" s="82"/>
      <c r="B26" s="82"/>
      <c r="C26" s="82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21" customHeight="1" x14ac:dyDescent="0.45">
      <c r="A27" s="41"/>
      <c r="B27" s="81"/>
      <c r="C27" s="8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21" customHeight="1" x14ac:dyDescent="0.4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21" customHeight="1" x14ac:dyDescent="0.45">
      <c r="A29" s="40"/>
      <c r="B29" s="81"/>
      <c r="C29" s="83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21" customHeight="1" x14ac:dyDescent="0.45">
      <c r="A30" s="40"/>
      <c r="B30" s="81"/>
      <c r="C30" s="83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21" customHeight="1" x14ac:dyDescent="0.45">
      <c r="A31" s="40"/>
      <c r="B31" s="81"/>
      <c r="C31" s="83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21" customHeight="1" x14ac:dyDescent="0.45">
      <c r="A32" s="40"/>
      <c r="B32" s="81"/>
      <c r="C32" s="83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21" customHeight="1" x14ac:dyDescent="0.45">
      <c r="A33" s="40"/>
      <c r="B33" s="81"/>
      <c r="C33" s="83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21" customHeight="1" x14ac:dyDescent="0.45">
      <c r="A34" s="84"/>
      <c r="B34" s="81"/>
      <c r="C34" s="83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21" customHeight="1" x14ac:dyDescent="0.4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21" customHeight="1" x14ac:dyDescent="0.4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21" customHeight="1" x14ac:dyDescent="0.4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21" customHeight="1" x14ac:dyDescent="0.4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21" customHeight="1" x14ac:dyDescent="0.4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21" customHeight="1" x14ac:dyDescent="0.4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21" customHeight="1" x14ac:dyDescent="0.4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21" customHeight="1" x14ac:dyDescent="0.4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21" customHeight="1" x14ac:dyDescent="0.4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21" customHeight="1" x14ac:dyDescent="0.4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21" customHeight="1" x14ac:dyDescent="0.4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21" customHeight="1" x14ac:dyDescent="0.4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1" customHeight="1" x14ac:dyDescent="0.4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21" customHeight="1" x14ac:dyDescent="0.4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21" customHeight="1" x14ac:dyDescent="0.4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21" customHeight="1" x14ac:dyDescent="0.4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21" customHeight="1" x14ac:dyDescent="0.4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21" customHeight="1" x14ac:dyDescent="0.4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21" customHeight="1" x14ac:dyDescent="0.4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21" customHeight="1" x14ac:dyDescent="0.4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21" customHeight="1" x14ac:dyDescent="0.4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21" customHeight="1" x14ac:dyDescent="0.4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21" customHeight="1" x14ac:dyDescent="0.4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21" customHeight="1" x14ac:dyDescent="0.4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21" customHeight="1" x14ac:dyDescent="0.4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21" customHeight="1" x14ac:dyDescent="0.4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21" customHeight="1" x14ac:dyDescent="0.4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21" customHeight="1" x14ac:dyDescent="0.4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21" customHeight="1" x14ac:dyDescent="0.4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21" customHeight="1" x14ac:dyDescent="0.4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21" customHeight="1" x14ac:dyDescent="0.4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21" customHeight="1" x14ac:dyDescent="0.4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1" customHeight="1" x14ac:dyDescent="0.4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21" customHeight="1" x14ac:dyDescent="0.4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21" customHeight="1" x14ac:dyDescent="0.4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21" customHeight="1" x14ac:dyDescent="0.4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ht="21" customHeight="1" x14ac:dyDescent="0.4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21" customHeight="1" x14ac:dyDescent="0.4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21" customHeight="1" x14ac:dyDescent="0.4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ht="21" customHeight="1" x14ac:dyDescent="0.4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ht="21" customHeight="1" x14ac:dyDescent="0.4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ht="21" customHeight="1" x14ac:dyDescent="0.4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21" customHeight="1" x14ac:dyDescent="0.4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21" customHeight="1" x14ac:dyDescent="0.4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21" customHeight="1" x14ac:dyDescent="0.4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21" customHeight="1" x14ac:dyDescent="0.4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21" customHeight="1" x14ac:dyDescent="0.4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21" customHeight="1" x14ac:dyDescent="0.4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21" customHeight="1" x14ac:dyDescent="0.4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21" customHeight="1" x14ac:dyDescent="0.4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21" customHeight="1" x14ac:dyDescent="0.4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21" customHeight="1" x14ac:dyDescent="0.4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21" customHeight="1" x14ac:dyDescent="0.4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1:13" ht="21" customHeight="1" x14ac:dyDescent="0.4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3" ht="21" customHeight="1" x14ac:dyDescent="0.4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</row>
    <row r="90" spans="1:13" ht="21" customHeight="1" x14ac:dyDescent="0.4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</row>
    <row r="91" spans="1:13" ht="21" customHeight="1" x14ac:dyDescent="0.4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</row>
    <row r="92" spans="1:13" ht="21" customHeight="1" x14ac:dyDescent="0.4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ht="21" customHeight="1" x14ac:dyDescent="0.4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  <row r="94" spans="1:13" ht="21" customHeight="1" x14ac:dyDescent="0.4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</row>
    <row r="95" spans="1:13" ht="21" customHeight="1" x14ac:dyDescent="0.4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spans="1:13" ht="21" customHeight="1" x14ac:dyDescent="0.4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ht="21" customHeight="1" x14ac:dyDescent="0.4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</row>
    <row r="98" spans="1:13" ht="21" customHeight="1" x14ac:dyDescent="0.4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</row>
    <row r="99" spans="1:13" ht="21" customHeight="1" x14ac:dyDescent="0.4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21" customHeight="1" x14ac:dyDescent="0.4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pans="1:13" ht="21" customHeight="1" x14ac:dyDescent="0.4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21" customHeight="1" x14ac:dyDescent="0.4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ht="21" customHeight="1" x14ac:dyDescent="0.4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 ht="21" customHeight="1" x14ac:dyDescent="0.4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21" customHeight="1" x14ac:dyDescent="0.4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</row>
    <row r="106" spans="1:13" ht="21" customHeight="1" x14ac:dyDescent="0.4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</row>
    <row r="107" spans="1:13" ht="21" customHeight="1" x14ac:dyDescent="0.4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21" customHeight="1" x14ac:dyDescent="0.4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21" customHeight="1" x14ac:dyDescent="0.4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21" customHeight="1" x14ac:dyDescent="0.4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</row>
    <row r="111" spans="1:13" ht="21" customHeight="1" x14ac:dyDescent="0.4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1:13" ht="21" customHeight="1" x14ac:dyDescent="0.4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21" customHeight="1" x14ac:dyDescent="0.4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21" customHeight="1" x14ac:dyDescent="0.4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21" customHeight="1" x14ac:dyDescent="0.4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3" ht="21" customHeight="1" x14ac:dyDescent="0.4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21" customHeight="1" x14ac:dyDescent="0.4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3" ht="21" customHeight="1" x14ac:dyDescent="0.4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3" ht="21" customHeight="1" x14ac:dyDescent="0.4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3" ht="21" customHeight="1" x14ac:dyDescent="0.4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21" customHeight="1" x14ac:dyDescent="0.4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ht="21" customHeight="1" x14ac:dyDescent="0.4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21" customHeight="1" x14ac:dyDescent="0.4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ht="21" customHeight="1" x14ac:dyDescent="0.4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ht="21" customHeight="1" x14ac:dyDescent="0.4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ht="21" customHeight="1" x14ac:dyDescent="0.4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1" customHeight="1" x14ac:dyDescent="0.4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21" customHeight="1" x14ac:dyDescent="0.4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21" customHeight="1" x14ac:dyDescent="0.4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21" customHeight="1" x14ac:dyDescent="0.4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21" customHeight="1" x14ac:dyDescent="0.4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21" customHeight="1" x14ac:dyDescent="0.4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21" customHeight="1" x14ac:dyDescent="0.4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21" customHeight="1" x14ac:dyDescent="0.4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21" customHeight="1" x14ac:dyDescent="0.4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21" customHeight="1" x14ac:dyDescent="0.4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21" customHeight="1" x14ac:dyDescent="0.4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21" customHeight="1" x14ac:dyDescent="0.4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21" customHeight="1" x14ac:dyDescent="0.4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21" customHeight="1" x14ac:dyDescent="0.4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21" customHeight="1" x14ac:dyDescent="0.4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21" customHeight="1" x14ac:dyDescent="0.4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21" customHeight="1" x14ac:dyDescent="0.4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21" customHeight="1" x14ac:dyDescent="0.4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21" customHeight="1" x14ac:dyDescent="0.4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21" customHeight="1" x14ac:dyDescent="0.4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21" customHeight="1" x14ac:dyDescent="0.4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1" customHeight="1" x14ac:dyDescent="0.4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21" customHeight="1" x14ac:dyDescent="0.4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21" customHeight="1" x14ac:dyDescent="0.4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21" customHeight="1" x14ac:dyDescent="0.4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21" customHeight="1" x14ac:dyDescent="0.4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21" customHeight="1" x14ac:dyDescent="0.4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21" customHeight="1" x14ac:dyDescent="0.4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21" customHeight="1" x14ac:dyDescent="0.4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21" customHeight="1" x14ac:dyDescent="0.4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21" customHeight="1" x14ac:dyDescent="0.4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21" customHeight="1" x14ac:dyDescent="0.4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21" customHeight="1" x14ac:dyDescent="0.4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21" customHeight="1" x14ac:dyDescent="0.4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21" customHeight="1" x14ac:dyDescent="0.4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21" customHeight="1" x14ac:dyDescent="0.4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21" customHeight="1" x14ac:dyDescent="0.4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21" customHeight="1" x14ac:dyDescent="0.4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21" customHeight="1" x14ac:dyDescent="0.4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21" customHeight="1" x14ac:dyDescent="0.4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21" customHeight="1" x14ac:dyDescent="0.4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21" customHeight="1" x14ac:dyDescent="0.4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21" customHeight="1" x14ac:dyDescent="0.4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21" customHeight="1" x14ac:dyDescent="0.4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21" customHeight="1" x14ac:dyDescent="0.4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21" customHeight="1" x14ac:dyDescent="0.4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21" customHeight="1" x14ac:dyDescent="0.4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21" customHeight="1" x14ac:dyDescent="0.4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21" customHeight="1" x14ac:dyDescent="0.4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21" customHeight="1" x14ac:dyDescent="0.4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21" customHeight="1" x14ac:dyDescent="0.4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21" customHeight="1" x14ac:dyDescent="0.4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21" customHeight="1" x14ac:dyDescent="0.4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21" customHeight="1" x14ac:dyDescent="0.4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21" customHeight="1" x14ac:dyDescent="0.4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21" customHeight="1" x14ac:dyDescent="0.4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21" customHeight="1" x14ac:dyDescent="0.4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21" customHeight="1" x14ac:dyDescent="0.4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21" customHeight="1" x14ac:dyDescent="0.4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21" customHeight="1" x14ac:dyDescent="0.4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21" customHeight="1" x14ac:dyDescent="0.4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21" customHeight="1" x14ac:dyDescent="0.4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21" customHeight="1" x14ac:dyDescent="0.4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21" customHeight="1" x14ac:dyDescent="0.4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21" customHeight="1" x14ac:dyDescent="0.4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21" customHeight="1" x14ac:dyDescent="0.4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21" customHeight="1" x14ac:dyDescent="0.4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21" customHeight="1" x14ac:dyDescent="0.4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21" customHeight="1" x14ac:dyDescent="0.4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21" customHeight="1" x14ac:dyDescent="0.4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3" ht="21" customHeight="1" x14ac:dyDescent="0.4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3" ht="21" customHeight="1" x14ac:dyDescent="0.4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3" ht="21" customHeight="1" x14ac:dyDescent="0.4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3" ht="21" customHeight="1" x14ac:dyDescent="0.4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3" ht="21" customHeight="1" x14ac:dyDescent="0.4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ht="21" customHeight="1" x14ac:dyDescent="0.4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3" ht="21" customHeight="1" x14ac:dyDescent="0.4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3" ht="21" customHeight="1" x14ac:dyDescent="0.4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3" ht="21" customHeight="1" x14ac:dyDescent="0.4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ht="21" customHeight="1" x14ac:dyDescent="0.4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1:13" ht="21" customHeight="1" x14ac:dyDescent="0.4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1" customHeight="1" x14ac:dyDescent="0.4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1:13" ht="21" customHeight="1" x14ac:dyDescent="0.4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</row>
    <row r="210" spans="1:13" ht="21" customHeight="1" x14ac:dyDescent="0.4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</row>
    <row r="211" spans="1:13" ht="21" customHeight="1" x14ac:dyDescent="0.4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</row>
    <row r="212" spans="1:13" ht="21" customHeight="1" x14ac:dyDescent="0.4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</row>
    <row r="213" spans="1:13" ht="21" customHeight="1" x14ac:dyDescent="0.4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</row>
    <row r="214" spans="1:13" ht="21" customHeight="1" x14ac:dyDescent="0.4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</row>
    <row r="215" spans="1:13" ht="21" customHeight="1" x14ac:dyDescent="0.4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</row>
    <row r="216" spans="1:13" ht="21" customHeight="1" x14ac:dyDescent="0.4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</row>
    <row r="217" spans="1:13" ht="21" customHeight="1" x14ac:dyDescent="0.4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3" ht="21" customHeight="1" x14ac:dyDescent="0.4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</row>
    <row r="219" spans="1:13" ht="21" customHeight="1" x14ac:dyDescent="0.4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</row>
    <row r="220" spans="1:13" ht="21" customHeight="1" x14ac:dyDescent="0.4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</row>
    <row r="221" spans="1:13" ht="21" customHeight="1" x14ac:dyDescent="0.4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13" ht="21" customHeight="1" x14ac:dyDescent="0.4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13" ht="21" customHeight="1" x14ac:dyDescent="0.4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</row>
    <row r="224" spans="1:13" ht="21" customHeight="1" x14ac:dyDescent="0.4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</row>
    <row r="225" spans="1:13" ht="21" customHeight="1" x14ac:dyDescent="0.4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</row>
    <row r="226" spans="1:13" ht="21" customHeight="1" x14ac:dyDescent="0.4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</row>
    <row r="227" spans="1:13" ht="21" customHeight="1" x14ac:dyDescent="0.4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</row>
    <row r="228" spans="1:13" ht="21" customHeight="1" x14ac:dyDescent="0.4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</row>
    <row r="229" spans="1:13" ht="21" customHeight="1" x14ac:dyDescent="0.4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ht="21" customHeight="1" x14ac:dyDescent="0.4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ht="21" customHeight="1" x14ac:dyDescent="0.4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ht="21" customHeight="1" x14ac:dyDescent="0.4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ht="21" customHeight="1" x14ac:dyDescent="0.4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3" ht="21" customHeight="1" x14ac:dyDescent="0.4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ht="21" customHeight="1" x14ac:dyDescent="0.4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1:13" ht="21" customHeight="1" x14ac:dyDescent="0.4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</row>
    <row r="237" spans="1:13" ht="21" customHeight="1" x14ac:dyDescent="0.4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</row>
    <row r="238" spans="1:13" ht="21" customHeight="1" x14ac:dyDescent="0.4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</row>
    <row r="239" spans="1:13" ht="21" customHeight="1" x14ac:dyDescent="0.4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</row>
    <row r="240" spans="1:13" ht="21" customHeight="1" x14ac:dyDescent="0.4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</row>
    <row r="241" spans="1:13" ht="21" customHeight="1" x14ac:dyDescent="0.4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</row>
    <row r="242" spans="1:13" ht="21" customHeight="1" x14ac:dyDescent="0.4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</row>
    <row r="243" spans="1:13" ht="21" customHeight="1" x14ac:dyDescent="0.4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</row>
    <row r="244" spans="1:13" ht="21" customHeight="1" x14ac:dyDescent="0.4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</row>
    <row r="245" spans="1:13" ht="21" customHeight="1" x14ac:dyDescent="0.4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</row>
    <row r="246" spans="1:13" ht="21" customHeight="1" x14ac:dyDescent="0.4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</row>
    <row r="247" spans="1:13" ht="21" customHeight="1" x14ac:dyDescent="0.4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</row>
    <row r="248" spans="1:13" ht="21" customHeight="1" x14ac:dyDescent="0.4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</row>
    <row r="249" spans="1:13" ht="21" customHeight="1" x14ac:dyDescent="0.4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</row>
    <row r="250" spans="1:13" ht="21" customHeight="1" x14ac:dyDescent="0.4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</row>
    <row r="251" spans="1:13" ht="21" customHeight="1" x14ac:dyDescent="0.4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 ht="21" customHeight="1" x14ac:dyDescent="0.4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ht="21" customHeight="1" x14ac:dyDescent="0.4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</row>
    <row r="254" spans="1:13" ht="21" customHeight="1" x14ac:dyDescent="0.4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</row>
    <row r="255" spans="1:13" ht="21" customHeight="1" x14ac:dyDescent="0.4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</row>
    <row r="256" spans="1:13" ht="21" customHeight="1" x14ac:dyDescent="0.4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</row>
    <row r="257" spans="1:13" ht="21" customHeight="1" x14ac:dyDescent="0.4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</row>
    <row r="258" spans="1:13" ht="21" customHeight="1" x14ac:dyDescent="0.4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</row>
    <row r="259" spans="1:13" ht="21" customHeight="1" x14ac:dyDescent="0.4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</row>
    <row r="260" spans="1:13" ht="21" customHeight="1" x14ac:dyDescent="0.4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3" ht="21" customHeight="1" x14ac:dyDescent="0.4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</row>
    <row r="262" spans="1:13" ht="21" customHeight="1" x14ac:dyDescent="0.4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</row>
    <row r="263" spans="1:13" ht="21" customHeight="1" x14ac:dyDescent="0.4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</row>
    <row r="264" spans="1:13" ht="21" customHeight="1" x14ac:dyDescent="0.4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</row>
    <row r="265" spans="1:13" ht="21" customHeight="1" x14ac:dyDescent="0.4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</row>
    <row r="266" spans="1:13" ht="21" customHeight="1" x14ac:dyDescent="0.4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</row>
    <row r="267" spans="1:13" ht="21" customHeight="1" x14ac:dyDescent="0.4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13" ht="21" customHeight="1" x14ac:dyDescent="0.4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13" ht="21" customHeight="1" x14ac:dyDescent="0.4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</row>
    <row r="270" spans="1:13" ht="21" customHeight="1" x14ac:dyDescent="0.4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</row>
    <row r="271" spans="1:13" ht="21" customHeight="1" x14ac:dyDescent="0.4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</row>
    <row r="272" spans="1:13" ht="21" customHeight="1" x14ac:dyDescent="0.4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</row>
    <row r="273" spans="1:13" ht="21" customHeight="1" x14ac:dyDescent="0.4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</row>
    <row r="274" spans="1:13" ht="21" customHeight="1" x14ac:dyDescent="0.4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</row>
    <row r="275" spans="1:13" ht="21" customHeight="1" x14ac:dyDescent="0.4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</row>
    <row r="276" spans="1:13" ht="21" customHeight="1" x14ac:dyDescent="0.4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</row>
    <row r="277" spans="1:13" ht="21" customHeight="1" x14ac:dyDescent="0.4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</row>
    <row r="278" spans="1:13" ht="21" customHeight="1" x14ac:dyDescent="0.4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</row>
    <row r="279" spans="1:13" ht="21" customHeight="1" x14ac:dyDescent="0.4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</row>
    <row r="280" spans="1:13" ht="21" customHeight="1" x14ac:dyDescent="0.4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</row>
    <row r="281" spans="1:13" ht="21" customHeight="1" x14ac:dyDescent="0.4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1:13" ht="21" customHeight="1" x14ac:dyDescent="0.4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1:13" ht="21" customHeight="1" x14ac:dyDescent="0.4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1:13" ht="21" customHeight="1" x14ac:dyDescent="0.4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1:13" ht="21" customHeight="1" x14ac:dyDescent="0.4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1:13" ht="21" customHeight="1" x14ac:dyDescent="0.4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</row>
    <row r="287" spans="1:13" ht="21" customHeight="1" x14ac:dyDescent="0.4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</row>
    <row r="288" spans="1:13" ht="21" customHeight="1" x14ac:dyDescent="0.4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</row>
    <row r="289" spans="1:13" ht="21" customHeight="1" x14ac:dyDescent="0.4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1:13" ht="21" customHeight="1" x14ac:dyDescent="0.4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</row>
    <row r="291" spans="1:13" ht="21" customHeight="1" x14ac:dyDescent="0.4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</row>
    <row r="292" spans="1:13" ht="21" customHeight="1" x14ac:dyDescent="0.4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</row>
    <row r="293" spans="1:13" ht="21" customHeight="1" x14ac:dyDescent="0.4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</row>
    <row r="294" spans="1:13" ht="21" customHeight="1" x14ac:dyDescent="0.4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</row>
    <row r="295" spans="1:13" ht="21" customHeight="1" x14ac:dyDescent="0.4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</row>
    <row r="296" spans="1:13" ht="21" customHeight="1" x14ac:dyDescent="0.4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</row>
    <row r="297" spans="1:13" ht="21" customHeight="1" x14ac:dyDescent="0.4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</row>
    <row r="298" spans="1:13" ht="21" customHeight="1" x14ac:dyDescent="0.4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</row>
    <row r="299" spans="1:13" ht="21" customHeight="1" x14ac:dyDescent="0.4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</row>
    <row r="300" spans="1:13" ht="21" customHeight="1" x14ac:dyDescent="0.4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</row>
    <row r="301" spans="1:13" ht="21" customHeight="1" x14ac:dyDescent="0.4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</row>
    <row r="302" spans="1:13" ht="21" customHeight="1" x14ac:dyDescent="0.4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</row>
    <row r="303" spans="1:13" ht="21" customHeight="1" x14ac:dyDescent="0.4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</row>
    <row r="304" spans="1:13" ht="21" customHeight="1" x14ac:dyDescent="0.4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</row>
    <row r="305" spans="1:13" ht="21" customHeight="1" x14ac:dyDescent="0.4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</row>
    <row r="306" spans="1:13" ht="21" customHeight="1" x14ac:dyDescent="0.4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</row>
    <row r="307" spans="1:13" ht="21" customHeight="1" x14ac:dyDescent="0.4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</row>
    <row r="308" spans="1:13" ht="21" customHeight="1" x14ac:dyDescent="0.4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</row>
    <row r="309" spans="1:13" ht="21" customHeight="1" x14ac:dyDescent="0.4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</row>
    <row r="310" spans="1:13" ht="21" customHeight="1" x14ac:dyDescent="0.4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</row>
    <row r="311" spans="1:13" ht="21" customHeight="1" x14ac:dyDescent="0.4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</row>
    <row r="312" spans="1:13" ht="21" customHeight="1" x14ac:dyDescent="0.4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</row>
    <row r="313" spans="1:13" ht="21" customHeight="1" x14ac:dyDescent="0.4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</row>
    <row r="314" spans="1:13" ht="21" customHeight="1" x14ac:dyDescent="0.4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</row>
    <row r="315" spans="1:13" ht="21" customHeight="1" x14ac:dyDescent="0.4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</row>
    <row r="316" spans="1:13" ht="21" customHeight="1" x14ac:dyDescent="0.4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</row>
    <row r="317" spans="1:13" ht="21" customHeight="1" x14ac:dyDescent="0.4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</row>
    <row r="318" spans="1:13" ht="21" customHeight="1" x14ac:dyDescent="0.4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</row>
    <row r="319" spans="1:13" ht="21" customHeight="1" x14ac:dyDescent="0.4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</row>
    <row r="320" spans="1:13" ht="21" customHeight="1" x14ac:dyDescent="0.4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</row>
    <row r="321" spans="1:13" ht="21" customHeight="1" x14ac:dyDescent="0.4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</row>
    <row r="322" spans="1:13" ht="21" customHeight="1" x14ac:dyDescent="0.4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</row>
    <row r="323" spans="1:13" ht="21" customHeight="1" x14ac:dyDescent="0.4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</row>
    <row r="324" spans="1:13" ht="21" customHeight="1" x14ac:dyDescent="0.4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</row>
    <row r="325" spans="1:13" ht="21" customHeight="1" x14ac:dyDescent="0.4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</row>
    <row r="326" spans="1:13" ht="21" customHeight="1" x14ac:dyDescent="0.4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</row>
    <row r="327" spans="1:13" ht="21" customHeight="1" x14ac:dyDescent="0.4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</row>
    <row r="328" spans="1:13" ht="21" customHeight="1" x14ac:dyDescent="0.4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</row>
    <row r="329" spans="1:13" ht="21" customHeight="1" x14ac:dyDescent="0.4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</row>
    <row r="330" spans="1:13" ht="21" customHeight="1" x14ac:dyDescent="0.4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</row>
    <row r="331" spans="1:13" ht="21" customHeight="1" x14ac:dyDescent="0.4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</row>
    <row r="332" spans="1:13" ht="21" customHeight="1" x14ac:dyDescent="0.4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</row>
    <row r="333" spans="1:13" ht="21" customHeight="1" x14ac:dyDescent="0.4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 ht="21" customHeight="1" x14ac:dyDescent="0.4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</row>
    <row r="335" spans="1:13" ht="21" customHeight="1" x14ac:dyDescent="0.4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</row>
    <row r="336" spans="1:13" ht="21" customHeight="1" x14ac:dyDescent="0.4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</row>
    <row r="337" spans="1:13" ht="21" customHeight="1" x14ac:dyDescent="0.4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</row>
    <row r="338" spans="1:13" ht="21" customHeight="1" x14ac:dyDescent="0.4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</row>
    <row r="339" spans="1:13" ht="21" customHeight="1" x14ac:dyDescent="0.4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</row>
    <row r="340" spans="1:13" ht="21" customHeight="1" x14ac:dyDescent="0.4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</row>
    <row r="341" spans="1:13" ht="21" customHeight="1" x14ac:dyDescent="0.4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</row>
    <row r="342" spans="1:13" ht="21" customHeight="1" x14ac:dyDescent="0.4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</row>
    <row r="343" spans="1:13" ht="21" customHeight="1" x14ac:dyDescent="0.4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</row>
    <row r="344" spans="1:13" ht="21" customHeight="1" x14ac:dyDescent="0.4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</row>
    <row r="345" spans="1:13" ht="21" customHeight="1" x14ac:dyDescent="0.4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</row>
    <row r="346" spans="1:13" ht="21" customHeight="1" x14ac:dyDescent="0.4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</row>
    <row r="347" spans="1:13" ht="21" customHeight="1" x14ac:dyDescent="0.4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</row>
    <row r="348" spans="1:13" ht="21" customHeight="1" x14ac:dyDescent="0.4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</row>
    <row r="349" spans="1:13" ht="21" customHeight="1" x14ac:dyDescent="0.4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</row>
    <row r="350" spans="1:13" ht="21" customHeight="1" x14ac:dyDescent="0.4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</row>
    <row r="351" spans="1:13" ht="21" customHeight="1" x14ac:dyDescent="0.4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</row>
    <row r="352" spans="1:13" ht="21" customHeight="1" x14ac:dyDescent="0.4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</row>
    <row r="353" spans="1:13" ht="21" customHeight="1" x14ac:dyDescent="0.4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</row>
    <row r="354" spans="1:13" ht="21" customHeight="1" x14ac:dyDescent="0.4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</row>
    <row r="355" spans="1:13" ht="21" customHeight="1" x14ac:dyDescent="0.4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</row>
    <row r="356" spans="1:13" ht="21" customHeight="1" x14ac:dyDescent="0.4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</row>
    <row r="357" spans="1:13" ht="21" customHeight="1" x14ac:dyDescent="0.4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</row>
    <row r="358" spans="1:13" ht="21" customHeight="1" x14ac:dyDescent="0.4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</row>
    <row r="359" spans="1:13" ht="21" customHeight="1" x14ac:dyDescent="0.4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</row>
    <row r="360" spans="1:13" ht="21" customHeight="1" x14ac:dyDescent="0.4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</row>
    <row r="361" spans="1:13" ht="21" customHeight="1" x14ac:dyDescent="0.4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</row>
    <row r="362" spans="1:13" ht="21" customHeight="1" x14ac:dyDescent="0.4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</row>
    <row r="363" spans="1:13" ht="21" customHeight="1" x14ac:dyDescent="0.4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</row>
    <row r="364" spans="1:13" ht="21" customHeight="1" x14ac:dyDescent="0.4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</row>
    <row r="365" spans="1:13" ht="21" customHeight="1" x14ac:dyDescent="0.4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</row>
    <row r="366" spans="1:13" ht="21" customHeight="1" x14ac:dyDescent="0.4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 ht="21" customHeight="1" x14ac:dyDescent="0.4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</row>
    <row r="368" spans="1:13" ht="21" customHeight="1" x14ac:dyDescent="0.4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</row>
    <row r="369" spans="1:13" ht="21" customHeight="1" x14ac:dyDescent="0.4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</row>
    <row r="370" spans="1:13" ht="21" customHeight="1" x14ac:dyDescent="0.4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</row>
    <row r="371" spans="1:13" ht="21" customHeight="1" x14ac:dyDescent="0.4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</row>
    <row r="372" spans="1:13" ht="21" customHeight="1" x14ac:dyDescent="0.4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</row>
    <row r="373" spans="1:13" ht="21" customHeight="1" x14ac:dyDescent="0.4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</row>
    <row r="374" spans="1:13" ht="21" customHeight="1" x14ac:dyDescent="0.4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</row>
    <row r="375" spans="1:13" ht="21" customHeight="1" x14ac:dyDescent="0.4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</row>
    <row r="376" spans="1:13" ht="21" customHeight="1" x14ac:dyDescent="0.4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</row>
    <row r="377" spans="1:13" ht="21" customHeight="1" x14ac:dyDescent="0.4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</row>
    <row r="378" spans="1:13" ht="21" customHeight="1" x14ac:dyDescent="0.4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</row>
    <row r="379" spans="1:13" ht="21" customHeight="1" x14ac:dyDescent="0.4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</row>
    <row r="380" spans="1:13" ht="21" customHeight="1" x14ac:dyDescent="0.4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</row>
    <row r="381" spans="1:13" ht="21" customHeight="1" x14ac:dyDescent="0.4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</row>
    <row r="382" spans="1:13" ht="21" customHeight="1" x14ac:dyDescent="0.4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</row>
    <row r="383" spans="1:13" ht="21" customHeight="1" x14ac:dyDescent="0.4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</row>
    <row r="384" spans="1:13" ht="21" customHeight="1" x14ac:dyDescent="0.4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</row>
    <row r="385" spans="1:13" ht="21" customHeight="1" x14ac:dyDescent="0.4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</row>
    <row r="386" spans="1:13" ht="21" customHeight="1" x14ac:dyDescent="0.4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</row>
    <row r="387" spans="1:13" ht="21" customHeight="1" x14ac:dyDescent="0.4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</row>
    <row r="388" spans="1:13" ht="21" customHeight="1" x14ac:dyDescent="0.4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</row>
    <row r="389" spans="1:13" ht="21" customHeight="1" x14ac:dyDescent="0.4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</row>
    <row r="390" spans="1:13" ht="21" customHeight="1" x14ac:dyDescent="0.4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</row>
    <row r="391" spans="1:13" ht="21" customHeight="1" x14ac:dyDescent="0.4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</row>
    <row r="392" spans="1:13" ht="21" customHeight="1" x14ac:dyDescent="0.4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</row>
    <row r="393" spans="1:13" ht="21" customHeight="1" x14ac:dyDescent="0.4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</row>
    <row r="394" spans="1:13" ht="21" customHeight="1" x14ac:dyDescent="0.4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</row>
    <row r="395" spans="1:13" ht="21" customHeight="1" x14ac:dyDescent="0.4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</row>
    <row r="396" spans="1:13" ht="21" customHeight="1" x14ac:dyDescent="0.4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1" customHeight="1" x14ac:dyDescent="0.4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</row>
    <row r="398" spans="1:13" ht="21" customHeight="1" x14ac:dyDescent="0.4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13" ht="21" customHeight="1" x14ac:dyDescent="0.4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 ht="21" customHeight="1" x14ac:dyDescent="0.4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ht="21" customHeight="1" x14ac:dyDescent="0.4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ht="21" customHeight="1" x14ac:dyDescent="0.4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ht="21" customHeight="1" x14ac:dyDescent="0.4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ht="21" customHeight="1" x14ac:dyDescent="0.4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ht="21" customHeight="1" x14ac:dyDescent="0.4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ht="21" customHeight="1" x14ac:dyDescent="0.4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ht="21" customHeight="1" x14ac:dyDescent="0.4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ht="21" customHeight="1" x14ac:dyDescent="0.4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ht="21" customHeight="1" x14ac:dyDescent="0.4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ht="21" customHeight="1" x14ac:dyDescent="0.4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ht="21" customHeight="1" x14ac:dyDescent="0.4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ht="21" customHeight="1" x14ac:dyDescent="0.4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ht="21" customHeight="1" x14ac:dyDescent="0.4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ht="21" customHeight="1" x14ac:dyDescent="0.4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ht="21" customHeight="1" x14ac:dyDescent="0.4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ht="21" customHeight="1" x14ac:dyDescent="0.4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ht="21" customHeight="1" x14ac:dyDescent="0.4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ht="21" customHeight="1" x14ac:dyDescent="0.4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ht="21" customHeight="1" x14ac:dyDescent="0.4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ht="21" customHeight="1" x14ac:dyDescent="0.4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ht="21" customHeight="1" x14ac:dyDescent="0.4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ht="21" customHeight="1" x14ac:dyDescent="0.4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ht="21" customHeight="1" x14ac:dyDescent="0.4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ht="21" customHeight="1" x14ac:dyDescent="0.4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ht="21" customHeight="1" x14ac:dyDescent="0.4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ht="21" customHeight="1" x14ac:dyDescent="0.4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ht="21" customHeight="1" x14ac:dyDescent="0.4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ht="21" customHeight="1" x14ac:dyDescent="0.4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ht="21" customHeight="1" x14ac:dyDescent="0.4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</row>
    <row r="430" spans="1:13" ht="21" customHeight="1" x14ac:dyDescent="0.4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</row>
    <row r="431" spans="1:13" ht="21" customHeight="1" x14ac:dyDescent="0.4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</row>
    <row r="432" spans="1:13" ht="21" customHeight="1" x14ac:dyDescent="0.4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1:13" ht="21" customHeight="1" x14ac:dyDescent="0.4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</row>
    <row r="434" spans="1:13" ht="21" customHeight="1" x14ac:dyDescent="0.4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</row>
    <row r="435" spans="1:13" ht="21" customHeight="1" x14ac:dyDescent="0.4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</row>
    <row r="436" spans="1:13" ht="21" customHeight="1" x14ac:dyDescent="0.4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1" customHeight="1" x14ac:dyDescent="0.4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</row>
    <row r="438" spans="1:13" ht="21" customHeight="1" x14ac:dyDescent="0.4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</row>
    <row r="439" spans="1:13" ht="21" customHeight="1" x14ac:dyDescent="0.4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</row>
    <row r="440" spans="1:13" ht="21" customHeight="1" x14ac:dyDescent="0.4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13" ht="21" customHeight="1" x14ac:dyDescent="0.4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13" ht="21" customHeight="1" x14ac:dyDescent="0.4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13" ht="21" customHeight="1" x14ac:dyDescent="0.4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13" ht="21" customHeight="1" x14ac:dyDescent="0.4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13" ht="21" customHeight="1" x14ac:dyDescent="0.4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13" ht="21" customHeight="1" x14ac:dyDescent="0.4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13" ht="21" customHeight="1" x14ac:dyDescent="0.4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13" ht="21" customHeight="1" x14ac:dyDescent="0.4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ht="21" customHeight="1" x14ac:dyDescent="0.4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ht="21" customHeight="1" x14ac:dyDescent="0.4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ht="21" customHeight="1" x14ac:dyDescent="0.4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ht="21" customHeight="1" x14ac:dyDescent="0.4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ht="21" customHeight="1" x14ac:dyDescent="0.4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ht="21" customHeight="1" x14ac:dyDescent="0.4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ht="21" customHeight="1" x14ac:dyDescent="0.4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ht="21" customHeight="1" x14ac:dyDescent="0.4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ht="21" customHeight="1" x14ac:dyDescent="0.4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ht="21" customHeight="1" x14ac:dyDescent="0.4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ht="21" customHeight="1" x14ac:dyDescent="0.4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ht="21" customHeight="1" x14ac:dyDescent="0.4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</row>
    <row r="461" spans="1:13" ht="21" customHeight="1" x14ac:dyDescent="0.4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1:13" ht="21" customHeight="1" x14ac:dyDescent="0.4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</row>
    <row r="463" spans="1:13" ht="21" customHeight="1" x14ac:dyDescent="0.4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</row>
    <row r="464" spans="1:13" ht="21" customHeight="1" x14ac:dyDescent="0.4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</row>
    <row r="465" spans="1:13" ht="21" customHeight="1" x14ac:dyDescent="0.4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3" ht="21" customHeight="1" x14ac:dyDescent="0.4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</row>
    <row r="467" spans="1:13" ht="21" customHeight="1" x14ac:dyDescent="0.4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</row>
    <row r="468" spans="1:13" ht="21" customHeight="1" x14ac:dyDescent="0.4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</row>
    <row r="469" spans="1:13" ht="21" customHeight="1" x14ac:dyDescent="0.4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</row>
    <row r="470" spans="1:13" ht="21" customHeight="1" x14ac:dyDescent="0.4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</row>
    <row r="471" spans="1:13" ht="21" customHeight="1" x14ac:dyDescent="0.4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</row>
    <row r="472" spans="1:13" ht="21" customHeight="1" x14ac:dyDescent="0.4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3" ht="21" customHeight="1" x14ac:dyDescent="0.4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</row>
    <row r="474" spans="1:13" ht="21" customHeight="1" x14ac:dyDescent="0.4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</row>
    <row r="475" spans="1:13" ht="21" customHeight="1" x14ac:dyDescent="0.4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</row>
    <row r="476" spans="1:13" ht="21" customHeight="1" x14ac:dyDescent="0.4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1" customHeight="1" x14ac:dyDescent="0.4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1" customHeight="1" x14ac:dyDescent="0.4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</row>
    <row r="479" spans="1:13" ht="21" customHeight="1" x14ac:dyDescent="0.4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</row>
    <row r="480" spans="1:13" ht="21" customHeight="1" x14ac:dyDescent="0.4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</row>
    <row r="481" spans="1:13" ht="21" customHeight="1" x14ac:dyDescent="0.4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</row>
    <row r="482" spans="1:13" ht="21" customHeight="1" x14ac:dyDescent="0.4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</row>
    <row r="483" spans="1:13" ht="21" customHeight="1" x14ac:dyDescent="0.4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</row>
    <row r="484" spans="1:13" ht="21" customHeight="1" x14ac:dyDescent="0.4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</row>
    <row r="485" spans="1:13" ht="21" customHeight="1" x14ac:dyDescent="0.4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</row>
    <row r="486" spans="1:13" ht="21" customHeight="1" x14ac:dyDescent="0.4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</row>
    <row r="487" spans="1:13" ht="21" customHeight="1" x14ac:dyDescent="0.4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</row>
    <row r="488" spans="1:13" ht="21" customHeight="1" x14ac:dyDescent="0.4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</row>
    <row r="489" spans="1:13" ht="21" customHeight="1" x14ac:dyDescent="0.4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13" ht="21" customHeight="1" x14ac:dyDescent="0.4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</row>
    <row r="491" spans="1:13" ht="21" customHeight="1" x14ac:dyDescent="0.4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</row>
    <row r="492" spans="1:13" ht="21" customHeight="1" x14ac:dyDescent="0.4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</row>
    <row r="493" spans="1:13" ht="21" customHeight="1" x14ac:dyDescent="0.4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</row>
    <row r="494" spans="1:13" ht="21" customHeight="1" x14ac:dyDescent="0.4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13" ht="21" customHeight="1" x14ac:dyDescent="0.4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1:13" ht="21" customHeight="1" x14ac:dyDescent="0.4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</row>
    <row r="497" spans="1:13" ht="21" customHeight="1" x14ac:dyDescent="0.4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1" customHeight="1" x14ac:dyDescent="0.4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</row>
    <row r="499" spans="1:13" ht="21" customHeight="1" x14ac:dyDescent="0.4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</row>
    <row r="500" spans="1:13" ht="21" customHeight="1" x14ac:dyDescent="0.4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</row>
  </sheetData>
  <mergeCells count="127">
    <mergeCell ref="A2:B2"/>
    <mergeCell ref="D2:E2"/>
    <mergeCell ref="F2:G2"/>
    <mergeCell ref="H2:I2"/>
    <mergeCell ref="J2:K2"/>
    <mergeCell ref="L2:M2"/>
    <mergeCell ref="D4:E4"/>
    <mergeCell ref="D3:E3"/>
    <mergeCell ref="L3:M3"/>
    <mergeCell ref="A4:B4"/>
    <mergeCell ref="F4:G4"/>
    <mergeCell ref="H4:I4"/>
    <mergeCell ref="J4:K4"/>
    <mergeCell ref="L4:M4"/>
    <mergeCell ref="A3:B3"/>
    <mergeCell ref="J3:K3"/>
    <mergeCell ref="F3:G3"/>
    <mergeCell ref="H3:I3"/>
    <mergeCell ref="D6:E6"/>
    <mergeCell ref="D5:E5"/>
    <mergeCell ref="L5:M5"/>
    <mergeCell ref="A6:B6"/>
    <mergeCell ref="F6:G6"/>
    <mergeCell ref="H6:I6"/>
    <mergeCell ref="J6:K6"/>
    <mergeCell ref="L6:M6"/>
    <mergeCell ref="A5:B5"/>
    <mergeCell ref="J5:K5"/>
    <mergeCell ref="F5:G5"/>
    <mergeCell ref="H5:I5"/>
    <mergeCell ref="D9:E9"/>
    <mergeCell ref="D8:E8"/>
    <mergeCell ref="F8:G8"/>
    <mergeCell ref="H8:I8"/>
    <mergeCell ref="L8:M8"/>
    <mergeCell ref="A9:B9"/>
    <mergeCell ref="F9:G9"/>
    <mergeCell ref="H9:I9"/>
    <mergeCell ref="J9:K9"/>
    <mergeCell ref="L9:M9"/>
    <mergeCell ref="A8:B8"/>
    <mergeCell ref="J8:K8"/>
    <mergeCell ref="L22:M22"/>
    <mergeCell ref="A22:B22"/>
    <mergeCell ref="D22:E22"/>
    <mergeCell ref="F22:G22"/>
    <mergeCell ref="H22:I22"/>
    <mergeCell ref="J22:K22"/>
    <mergeCell ref="L19:M19"/>
    <mergeCell ref="A18:B18"/>
    <mergeCell ref="D18:E18"/>
    <mergeCell ref="F18:G18"/>
    <mergeCell ref="H18:I18"/>
    <mergeCell ref="J18:K18"/>
    <mergeCell ref="L20:M20"/>
    <mergeCell ref="J20:K20"/>
    <mergeCell ref="H20:I20"/>
    <mergeCell ref="F20:G20"/>
    <mergeCell ref="D20:E20"/>
    <mergeCell ref="A20:B20"/>
    <mergeCell ref="F21:G21"/>
    <mergeCell ref="H21:I21"/>
    <mergeCell ref="J21:K21"/>
    <mergeCell ref="L21:M21"/>
    <mergeCell ref="J19:K19"/>
    <mergeCell ref="L18:M18"/>
    <mergeCell ref="A1:M1"/>
    <mergeCell ref="L11:M11"/>
    <mergeCell ref="J12:K12"/>
    <mergeCell ref="A12:B12"/>
    <mergeCell ref="D12:E12"/>
    <mergeCell ref="F12:G12"/>
    <mergeCell ref="H12:I12"/>
    <mergeCell ref="L12:M12"/>
    <mergeCell ref="L14:M14"/>
    <mergeCell ref="J13:K13"/>
    <mergeCell ref="L13:M13"/>
    <mergeCell ref="J11:K11"/>
    <mergeCell ref="L10:M10"/>
    <mergeCell ref="A10:B10"/>
    <mergeCell ref="D10:E10"/>
    <mergeCell ref="F10:G10"/>
    <mergeCell ref="H10:I10"/>
    <mergeCell ref="J10:K10"/>
    <mergeCell ref="A7:B7"/>
    <mergeCell ref="D7:E7"/>
    <mergeCell ref="F7:G7"/>
    <mergeCell ref="H7:I7"/>
    <mergeCell ref="J7:K7"/>
    <mergeCell ref="L7:M7"/>
    <mergeCell ref="A15:B15"/>
    <mergeCell ref="D15:E15"/>
    <mergeCell ref="F15:G15"/>
    <mergeCell ref="H15:I15"/>
    <mergeCell ref="J15:K15"/>
    <mergeCell ref="L15:M15"/>
    <mergeCell ref="A14:B14"/>
    <mergeCell ref="D14:E14"/>
    <mergeCell ref="J17:K17"/>
    <mergeCell ref="J14:K14"/>
    <mergeCell ref="L16:M16"/>
    <mergeCell ref="L17:M17"/>
    <mergeCell ref="J16:K16"/>
    <mergeCell ref="A21:B21"/>
    <mergeCell ref="A11:B11"/>
    <mergeCell ref="A13:B13"/>
    <mergeCell ref="A17:B17"/>
    <mergeCell ref="A16:B16"/>
    <mergeCell ref="A19:B19"/>
    <mergeCell ref="D11:E11"/>
    <mergeCell ref="F11:G11"/>
    <mergeCell ref="H11:I11"/>
    <mergeCell ref="D21:E21"/>
    <mergeCell ref="D13:E13"/>
    <mergeCell ref="D17:E17"/>
    <mergeCell ref="D16:E16"/>
    <mergeCell ref="D19:E19"/>
    <mergeCell ref="F17:G17"/>
    <mergeCell ref="F19:G19"/>
    <mergeCell ref="H19:I19"/>
    <mergeCell ref="F13:G13"/>
    <mergeCell ref="H13:I13"/>
    <mergeCell ref="F14:G14"/>
    <mergeCell ref="H14:I14"/>
    <mergeCell ref="H17:I17"/>
    <mergeCell ref="F16:G16"/>
    <mergeCell ref="H16:I16"/>
  </mergeCells>
  <conditionalFormatting sqref="D3:M20">
    <cfRule type="cellIs" dxfId="26" priority="1" operator="greaterThan">
      <formula>0</formula>
    </cfRule>
  </conditionalFormatting>
  <conditionalFormatting sqref="D21:M21">
    <cfRule type="cellIs" dxfId="25" priority="2" operator="greaterThan">
      <formula>0</formula>
    </cfRule>
  </conditionalFormatting>
  <dataValidations count="1">
    <dataValidation type="decimal" operator="lessThanOrEqual" allowBlank="1" showInputMessage="1" showErrorMessage="1" prompt="จำนวนตัวเลขเกิน" sqref="D3:D21 F3:F21 H3:H21 J3:J21 L3:L21">
      <formula1>$C3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27</vt:i4>
      </vt:variant>
    </vt:vector>
  </HeadingPairs>
  <TitlesOfParts>
    <vt:vector size="27" baseType="lpstr">
      <vt:lpstr>master</vt:lpstr>
      <vt:lpstr>cds1.1</vt:lpstr>
      <vt:lpstr>cds1.2</vt:lpstr>
      <vt:lpstr>Sheet1</vt:lpstr>
      <vt:lpstr>cds2.3</vt:lpstr>
      <vt:lpstr>cds2.4</vt:lpstr>
      <vt:lpstr>cds2.6</vt:lpstr>
      <vt:lpstr>cds3.1</vt:lpstr>
      <vt:lpstr>cds3.2</vt:lpstr>
      <vt:lpstr>cds3.3</vt:lpstr>
      <vt:lpstr>cds3.4</vt:lpstr>
      <vt:lpstr>cds4.2</vt:lpstr>
      <vt:lpstr>1.1</vt:lpstr>
      <vt:lpstr>1.2</vt:lpstr>
      <vt:lpstr>2.1</vt:lpstr>
      <vt:lpstr>2.2</vt:lpstr>
      <vt:lpstr>2.3</vt:lpstr>
      <vt:lpstr>2.4</vt:lpstr>
      <vt:lpstr>2.5</vt:lpstr>
      <vt:lpstr>2.6</vt:lpstr>
      <vt:lpstr>3.1</vt:lpstr>
      <vt:lpstr>3.2</vt:lpstr>
      <vt:lpstr>3.3</vt:lpstr>
      <vt:lpstr>3.4</vt:lpstr>
      <vt:lpstr>4.1</vt:lpstr>
      <vt:lpstr>4.2</vt:lpstr>
      <vt:lpstr>summary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marutasus</dc:creator>
  <cp:lastModifiedBy>std_it3</cp:lastModifiedBy>
  <cp:revision/>
  <dcterms:created xsi:type="dcterms:W3CDTF">2017-02-16T10:25:18Z</dcterms:created>
  <dcterms:modified xsi:type="dcterms:W3CDTF">2018-01-26T07:43:50Z</dcterms:modified>
</cp:coreProperties>
</file>